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9.5.162\share\支援\90その他\02■書式(採点簿・各種証明書申請・休退学・留学願など)\00_証明書等申請\窓口証明書申請・届出書式\証明書関係\各種証明書発行申請書\"/>
    </mc:Choice>
  </mc:AlternateContent>
  <xr:revisionPtr revIDLastSave="0" documentId="13_ncr:1_{69F3CCF2-5391-4A1D-8E50-D720F6EC5644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各種証明書申請書" sheetId="9" r:id="rId1"/>
  </sheets>
  <definedNames>
    <definedName name="_xlnm.Print_Area" localSheetId="0">各種証明書申請書!$B$2:$AF$72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9" l="1"/>
  <c r="Q61" i="9"/>
  <c r="J50" i="9"/>
  <c r="J51" i="9"/>
  <c r="A12" i="9" a="1"/>
  <c r="A12" i="9" s="1"/>
  <c r="F52" i="9"/>
  <c r="A35" i="9" a="1"/>
  <c r="A35" i="9" s="1"/>
  <c r="A4" i="9" a="1"/>
  <c r="A4" i="9" s="1"/>
  <c r="Q66" i="9" l="1"/>
  <c r="Z25" i="9" l="1"/>
  <c r="S25" i="9"/>
  <c r="Z22" i="9"/>
  <c r="S22" i="9"/>
  <c r="A21" i="9" s="1" a="1"/>
  <c r="A21" i="9" s="1"/>
  <c r="Z19" i="9"/>
  <c r="S19" i="9"/>
  <c r="Z16" i="9"/>
  <c r="S16" i="9"/>
  <c r="Z8" i="9"/>
  <c r="A7" i="9" s="1" a="1"/>
  <c r="A7" i="9" s="1"/>
  <c r="A18" i="9" l="1" a="1"/>
  <c r="A18" i="9" s="1"/>
  <c r="A15" i="9" a="1"/>
  <c r="A15" i="9" s="1"/>
  <c r="Q64" i="9"/>
  <c r="P63" i="9"/>
  <c r="Q62" i="9"/>
  <c r="F53" i="9"/>
  <c r="F54" i="9" s="1"/>
  <c r="J4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mitgaku02</author>
  </authors>
  <commentList>
    <comment ref="O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卒業・修了後に改姓された場合は、在学時氏名も明記してください。
（証明書の氏名はすべて在学時の氏名で発行されます。）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申請内容について確認が必要な場合がありますので、平日の日中に連絡がとれる電話番号を記入してください。</t>
        </r>
      </text>
    </comment>
    <comment ref="S1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東京事務所で申請できるのは、 2000(平成12)年度以降の入学生です。 </t>
        </r>
      </text>
    </comment>
    <comment ref="Z13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【西暦＝和暦の例】
　令和 2年の場合 ⇒ 2020
　平成 2年の場合 ⇒ 1990
　昭和50年の場合 ⇒ 1975 </t>
        </r>
      </text>
    </comment>
    <comment ref="B26" authorId="0" shapeId="0" xr:uid="{00000000-0006-0000-0000-000005000000}">
      <text>
        <r>
          <rPr>
            <b/>
            <sz val="9"/>
            <color indexed="10"/>
            <rFont val="MS P ゴシック"/>
            <family val="3"/>
            <charset val="128"/>
          </rPr>
          <t>次の証明書は、東京事務所では発行できません。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本学学務課に直接郵便又は窓口にて申請してください。 
　①英文の証明書
　②学科のコース名入りの卒業(修了)証明書
　③平成11(1999)年度以前の入学生の証明書 
　④資格取得用の単位取得証明書</t>
        </r>
      </text>
    </comment>
    <comment ref="AE28" authorId="1" shapeId="0" xr:uid="{00000000-0006-0000-0000-000006000000}">
      <text>
        <r>
          <rPr>
            <sz val="9"/>
            <color indexed="81"/>
            <rFont val="メイリオ"/>
            <family val="3"/>
            <charset val="128"/>
          </rPr>
          <t>学部4年生でない方は、発行できません。</t>
        </r>
      </text>
    </comment>
    <comment ref="AE30" authorId="1" shapeId="0" xr:uid="{00000000-0006-0000-0000-000007000000}">
      <text>
        <r>
          <rPr>
            <sz val="9"/>
            <color indexed="81"/>
            <rFont val="メイリオ"/>
            <family val="3"/>
            <charset val="128"/>
          </rPr>
          <t>MC2年生でない方は、発行できません。</t>
        </r>
      </text>
    </comment>
    <comment ref="AE32" authorId="1" shapeId="0" xr:uid="{00000000-0006-0000-0000-000008000000}">
      <text>
        <r>
          <rPr>
            <sz val="9"/>
            <color indexed="81"/>
            <rFont val="メイリオ"/>
            <family val="3"/>
            <charset val="128"/>
          </rPr>
          <t>DC3年生でない方は、発行できません。</t>
        </r>
      </text>
    </comment>
    <comment ref="C35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取得する資格によっては、コース名入りの卒業(修了)証明書が要る場合がありますので、申請前に提出先に確認してください。</t>
        </r>
      </text>
    </comment>
    <comment ref="F49" authorId="0" shapeId="0" xr:uid="{00000000-0006-0000-0000-00000A000000}">
      <text>
        <r>
          <rPr>
            <b/>
            <sz val="9"/>
            <color indexed="39"/>
            <rFont val="MS P ゴシック"/>
            <family val="3"/>
            <charset val="128"/>
          </rPr>
          <t>定型内…横9～12㎝、縦14～23.5㎝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6"/>
            <rFont val="MS P ゴシック"/>
            <family val="3"/>
            <charset val="128"/>
          </rPr>
          <t>定型外…上記以外</t>
        </r>
      </text>
    </comment>
    <comment ref="I50" authorId="1" shapeId="0" xr:uid="{00000000-0006-0000-0000-00000B000000}">
      <text>
        <r>
          <rPr>
            <b/>
            <sz val="9"/>
            <color indexed="20"/>
            <rFont val="MS P ゴシック"/>
            <family val="3"/>
            <charset val="128"/>
          </rPr>
          <t>封筒の大きさ、材質で異なります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<sst xmlns="http://schemas.openxmlformats.org/spreadsheetml/2006/main" count="175" uniqueCount="79">
  <si>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</si>
  <si>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</si>
  <si>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</si>
  <si>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</si>
  <si>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</si>
  <si>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学　　部</t>
    <rPh sb="0" eb="1">
      <t>ガク</t>
    </rPh>
    <rPh sb="3" eb="4">
      <t>ブ</t>
    </rPh>
    <phoneticPr fontId="1"/>
  </si>
  <si>
    <t>提出先</t>
    <rPh sb="0" eb="2">
      <t>テイシュツ</t>
    </rPh>
    <rPh sb="2" eb="3">
      <t>サキ</t>
    </rPh>
    <phoneticPr fontId="1"/>
  </si>
  <si>
    <t>使用目的</t>
    <rPh sb="0" eb="2">
      <t>シヨウ</t>
    </rPh>
    <rPh sb="2" eb="4">
      <t>モクテキ</t>
    </rPh>
    <phoneticPr fontId="1"/>
  </si>
  <si>
    <t>《証明書種類》</t>
    <rPh sb="1" eb="4">
      <t>ショウメイショ</t>
    </rPh>
    <rPh sb="4" eb="6">
      <t>シュルイ</t>
    </rPh>
    <phoneticPr fontId="1"/>
  </si>
  <si>
    <t>必要部数</t>
    <rPh sb="0" eb="2">
      <t>ヒツヨウ</t>
    </rPh>
    <rPh sb="2" eb="4">
      <t>ブスウ</t>
    </rPh>
    <phoneticPr fontId="1"/>
  </si>
  <si>
    <t>区分</t>
    <rPh sb="0" eb="2">
      <t>クブン</t>
    </rPh>
    <phoneticPr fontId="1"/>
  </si>
  <si>
    <t>学科・専攻名</t>
    <rPh sb="0" eb="2">
      <t>ガッカ</t>
    </rPh>
    <rPh sb="3" eb="5">
      <t>センコウ</t>
    </rPh>
    <rPh sb="5" eb="6">
      <t>メイ</t>
    </rPh>
    <phoneticPr fontId="1"/>
  </si>
  <si>
    <t>ふりがな</t>
    <phoneticPr fontId="1"/>
  </si>
  <si>
    <t>名　　称</t>
    <rPh sb="0" eb="1">
      <t>ナ</t>
    </rPh>
    <rPh sb="3" eb="4">
      <t>ショウ</t>
    </rPh>
    <phoneticPr fontId="1"/>
  </si>
  <si>
    <t>博士後期課程</t>
    <rPh sb="0" eb="2">
      <t>ハクシ</t>
    </rPh>
    <rPh sb="4" eb="6">
      <t>カテイ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</si>
  <si>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</si>
  <si>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在学生</t>
    <phoneticPr fontId="1"/>
  </si>
  <si>
    <t>卒業生</t>
    <phoneticPr fontId="1"/>
  </si>
  <si>
    <t>退学者</t>
    <phoneticPr fontId="1"/>
  </si>
  <si>
    <t>学科</t>
    <phoneticPr fontId="1"/>
  </si>
  <si>
    <t>専攻</t>
    <phoneticPr fontId="1"/>
  </si>
  <si>
    <t>年</t>
  </si>
  <si>
    <t>年</t>
    <phoneticPr fontId="1"/>
  </si>
  <si>
    <t>月</t>
    <phoneticPr fontId="1"/>
  </si>
  <si>
    <t>通</t>
    <phoneticPr fontId="1"/>
  </si>
  <si>
    <t>和文</t>
    <rPh sb="0" eb="2">
      <t>ワブン</t>
    </rPh>
    <phoneticPr fontId="1"/>
  </si>
  <si>
    <t>その他【</t>
    <phoneticPr fontId="1"/>
  </si>
  <si>
    <t>】</t>
  </si>
  <si>
    <t>進学</t>
    <phoneticPr fontId="1"/>
  </si>
  <si>
    <t>資格取得</t>
    <phoneticPr fontId="1"/>
  </si>
  <si>
    <t>ビザ取得</t>
    <phoneticPr fontId="1"/>
  </si>
  <si>
    <t>社会保険更新</t>
    <phoneticPr fontId="1"/>
  </si>
  <si>
    <t>又は</t>
    <phoneticPr fontId="1"/>
  </si>
  <si>
    <t>日</t>
  </si>
  <si>
    <t>生年月日</t>
    <phoneticPr fontId="1"/>
  </si>
  <si>
    <t>記入日：</t>
    <rPh sb="2" eb="3">
      <t>ビ</t>
    </rPh>
    <phoneticPr fontId="1"/>
  </si>
  <si>
    <t>（郵送希望者のみ、ご記入ください）</t>
    <rPh sb="1" eb="3">
      <t>ユウソウ</t>
    </rPh>
    <rPh sb="3" eb="6">
      <t>キボウシャ</t>
    </rPh>
    <rPh sb="10" eb="12">
      <t>キニュウ</t>
    </rPh>
    <phoneticPr fontId="1"/>
  </si>
  <si>
    <t>修了証明書</t>
    <phoneticPr fontId="1"/>
  </si>
  <si>
    <t>〒</t>
    <phoneticPr fontId="1"/>
  </si>
  <si>
    <r>
      <t xml:space="preserve">学籍番号
</t>
    </r>
    <r>
      <rPr>
        <b/>
        <sz val="9"/>
        <rFont val="ＭＳ Ｐゴシック"/>
        <family val="3"/>
        <charset val="128"/>
      </rPr>
      <t>（不明の場合は省略可）</t>
    </r>
    <rPh sb="0" eb="2">
      <t>ガクセキ</t>
    </rPh>
    <rPh sb="2" eb="4">
      <t>バンゴウ</t>
    </rPh>
    <rPh sb="6" eb="8">
      <t>フメイ</t>
    </rPh>
    <rPh sb="9" eb="11">
      <t>バアイ</t>
    </rPh>
    <rPh sb="12" eb="14">
      <t>ショウリャク</t>
    </rPh>
    <rPh sb="14" eb="15">
      <t>カ</t>
    </rPh>
    <phoneticPr fontId="1"/>
  </si>
  <si>
    <t>卒業・修了年月・
学位取得・退学年月</t>
    <rPh sb="0" eb="2">
      <t>ソツギョウ</t>
    </rPh>
    <rPh sb="3" eb="5">
      <t>シュウリョウ</t>
    </rPh>
    <rPh sb="5" eb="7">
      <t>ネンゲツ</t>
    </rPh>
    <rPh sb="9" eb="11">
      <t>ガクイ</t>
    </rPh>
    <rPh sb="11" eb="13">
      <t>シュトク</t>
    </rPh>
    <rPh sb="14" eb="16">
      <t>タイガク</t>
    </rPh>
    <rPh sb="16" eb="18">
      <t>ネンゲツ</t>
    </rPh>
    <phoneticPr fontId="1"/>
  </si>
  <si>
    <t>修士課程・
博士前期課程</t>
    <rPh sb="0" eb="2">
      <t>シュウシ</t>
    </rPh>
    <rPh sb="2" eb="4">
      <t>カテイ</t>
    </rPh>
    <rPh sb="6" eb="8">
      <t>ハクシ</t>
    </rPh>
    <rPh sb="10" eb="12">
      <t>カテイ</t>
    </rPh>
    <phoneticPr fontId="1"/>
  </si>
  <si>
    <t>科目等履修生・
聴講生・研究生</t>
    <rPh sb="0" eb="3">
      <t>カモクトウ</t>
    </rPh>
    <rPh sb="3" eb="6">
      <t>リシュウセイ</t>
    </rPh>
    <rPh sb="8" eb="11">
      <t>チョウコウセイ</t>
    </rPh>
    <rPh sb="12" eb="15">
      <t>ケンキュウセイ</t>
    </rPh>
    <phoneticPr fontId="1"/>
  </si>
  <si>
    <t>就職</t>
    <rPh sb="0" eb="2">
      <t>シュウショク</t>
    </rPh>
    <phoneticPr fontId="1"/>
  </si>
  <si>
    <t>発行日</t>
    <rPh sb="0" eb="3">
      <t>ハッコウビ</t>
    </rPh>
    <phoneticPr fontId="1"/>
  </si>
  <si>
    <t>返信用切手の目安</t>
  </si>
  <si>
    <t>～</t>
  </si>
  <si>
    <t>↑</t>
    <phoneticPr fontId="1"/>
  </si>
  <si>
    <t>宛名ラベルとしてお使いください。（手書きでもOKです）</t>
    <rPh sb="0" eb="2">
      <t>アテナ</t>
    </rPh>
    <rPh sb="9" eb="10">
      <t>ツカ</t>
    </rPh>
    <rPh sb="17" eb="19">
      <t>テガ</t>
    </rPh>
    <phoneticPr fontId="1"/>
  </si>
  <si>
    <t>□</t>
  </si>
  <si>
    <t>返信用封筒の大きさ</t>
    <rPh sb="0" eb="3">
      <t>ヘンシンヨウ</t>
    </rPh>
    <rPh sb="3" eb="5">
      <t>フウトウ</t>
    </rPh>
    <rPh sb="6" eb="7">
      <t>オオ</t>
    </rPh>
    <phoneticPr fontId="1"/>
  </si>
  <si>
    <t>返信用封筒の重量</t>
    <rPh sb="0" eb="2">
      <t>ヘンシン</t>
    </rPh>
    <rPh sb="2" eb="3">
      <t>ヨウ</t>
    </rPh>
    <rPh sb="3" eb="5">
      <t>フウトウ</t>
    </rPh>
    <rPh sb="6" eb="8">
      <t>ジュウリョウ</t>
    </rPh>
    <phoneticPr fontId="1"/>
  </si>
  <si>
    <t>g</t>
    <phoneticPr fontId="1"/>
  </si>
  <si>
    <t>証明書の重量</t>
    <rPh sb="0" eb="3">
      <t>ショウメイショ</t>
    </rPh>
    <rPh sb="4" eb="6">
      <t>ジュウリョウ</t>
    </rPh>
    <phoneticPr fontId="1"/>
  </si>
  <si>
    <t>重量合計</t>
    <rPh sb="0" eb="2">
      <t>ジュウリョウ</t>
    </rPh>
    <rPh sb="2" eb="4">
      <t>ゴウケイ</t>
    </rPh>
    <phoneticPr fontId="1"/>
  </si>
  <si>
    <t>アパート等名・号室</t>
    <rPh sb="4" eb="5">
      <t>トウ</t>
    </rPh>
    <rPh sb="5" eb="6">
      <t>メイ</t>
    </rPh>
    <rPh sb="7" eb="9">
      <t>ゴウシツ</t>
    </rPh>
    <phoneticPr fontId="1"/>
  </si>
  <si>
    <t>行</t>
    <rPh sb="0" eb="1">
      <t>イ</t>
    </rPh>
    <phoneticPr fontId="1"/>
  </si>
  <si>
    <t>該当にチェック■</t>
    <rPh sb="0" eb="2">
      <t>ガイトウ</t>
    </rPh>
    <phoneticPr fontId="1"/>
  </si>
  <si>
    <t>g</t>
  </si>
  <si>
    <t>定型内</t>
    <rPh sb="0" eb="3">
      <t>テイケイナイ</t>
    </rPh>
    <phoneticPr fontId="1"/>
  </si>
  <si>
    <t>定型外</t>
    <rPh sb="0" eb="3">
      <t>テイケイガイ</t>
    </rPh>
    <phoneticPr fontId="1"/>
  </si>
  <si>
    <t>【返信用封筒の同封について】</t>
    <rPh sb="1" eb="6">
      <t>ヘンシンヨウフウトウ</t>
    </rPh>
    <rPh sb="7" eb="9">
      <t>ドウフウ</t>
    </rPh>
    <phoneticPr fontId="1"/>
  </si>
  <si>
    <t>速達</t>
    <rPh sb="0" eb="2">
      <t>ソクタツ</t>
    </rPh>
    <phoneticPr fontId="1"/>
  </si>
  <si>
    <t>速達の要否</t>
    <rPh sb="0" eb="2">
      <t>ソクタツ</t>
    </rPh>
    <rPh sb="3" eb="5">
      <t>ヨウヒ</t>
    </rPh>
    <phoneticPr fontId="1"/>
  </si>
  <si>
    <r>
      <t>※</t>
    </r>
    <r>
      <rPr>
        <b/>
        <sz val="10"/>
        <color rgb="FFFF0000"/>
        <rFont val="ＭＳ Ｐゴシック"/>
        <family val="3"/>
        <charset val="128"/>
      </rPr>
      <t>追跡サービスの利用</t>
    </r>
    <r>
      <rPr>
        <b/>
        <sz val="10"/>
        <rFont val="ＭＳ Ｐゴシック"/>
        <family val="3"/>
        <charset val="128"/>
      </rPr>
      <t>を希望される場合は、返信用封筒としてレターパック封筒を同封してください。</t>
    </r>
    <phoneticPr fontId="1"/>
  </si>
  <si>
    <t>　　※　作成所要日数は、和文で2日程度要します。（休業日を除く）　　</t>
    <rPh sb="4" eb="6">
      <t>サクセイ</t>
    </rPh>
    <rPh sb="6" eb="8">
      <t>ショヨウ</t>
    </rPh>
    <rPh sb="8" eb="10">
      <t>ニッスウ</t>
    </rPh>
    <rPh sb="12" eb="14">
      <t>ワブン</t>
    </rPh>
    <rPh sb="16" eb="19">
      <t>ニチテイド</t>
    </rPh>
    <rPh sb="19" eb="20">
      <t>ヨウ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</si>
  <si>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</si>
  <si>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修了見込証明書</t>
    <rPh sb="2" eb="4">
      <t>ミコ</t>
    </rPh>
    <phoneticPr fontId="1"/>
  </si>
  <si>
    <t>　〒100-0014
　東京都千代田区永田町2丁目17番17号
　　　　　　　　　　アイオス永田町　314号室
　　　室蘭工業大学　東京事務所　行</t>
    <rPh sb="12" eb="15">
      <t>トウキョウト</t>
    </rPh>
    <rPh sb="15" eb="18">
      <t>チヨダ</t>
    </rPh>
    <rPh sb="18" eb="19">
      <t>ク</t>
    </rPh>
    <rPh sb="19" eb="22">
      <t>ナガタチョウ</t>
    </rPh>
    <rPh sb="23" eb="25">
      <t>チョウメ</t>
    </rPh>
    <rPh sb="27" eb="28">
      <t>バン</t>
    </rPh>
    <rPh sb="30" eb="31">
      <t>ゴウ</t>
    </rPh>
    <rPh sb="68" eb="69">
      <t>イ</t>
    </rPh>
    <rPh sb="69" eb="74">
      <t>トウキョウジムショ</t>
    </rPh>
    <phoneticPr fontId="1"/>
  </si>
  <si>
    <t>各種証明書発行申請書(東京事務所用)</t>
    <rPh sb="0" eb="2">
      <t>カクシュ</t>
    </rPh>
    <rPh sb="2" eb="5">
      <t>ショウメイショ</t>
    </rPh>
    <rPh sb="5" eb="7">
      <t>ハッコウ</t>
    </rPh>
    <rPh sb="7" eb="10">
      <t>シンセイショ</t>
    </rPh>
    <phoneticPr fontId="1"/>
  </si>
  <si>
    <t>在学時氏名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</si>
  <si>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</si>
  <si>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</si>
  <si>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</si>
  <si>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　郵送希望の場合は、各種証明書発行申請書のほか、証明書の</t>
    </r>
    <r>
      <rPr>
        <b/>
        <u/>
        <sz val="11"/>
        <color rgb="FFC00000"/>
        <rFont val="ＭＳ Ｐゴシック"/>
        <family val="3"/>
        <charset val="128"/>
      </rPr>
      <t>返信先を記載した返信用封筒を必ず</t>
    </r>
    <r>
      <rPr>
        <b/>
        <sz val="11"/>
        <rFont val="ＭＳ Ｐゴシック"/>
        <family val="3"/>
        <charset val="128"/>
      </rPr>
      <t>同封してください。
　</t>
    </r>
    <r>
      <rPr>
        <b/>
        <sz val="11"/>
        <color rgb="FFFF0000"/>
        <rFont val="ＭＳ Ｐゴシック"/>
        <family val="3"/>
        <charset val="128"/>
      </rPr>
      <t>郵送料金が不足した場合は返送できません</t>
    </r>
    <r>
      <rPr>
        <b/>
        <sz val="11"/>
        <rFont val="ＭＳ Ｐゴシック"/>
        <family val="3"/>
        <charset val="128"/>
      </rPr>
      <t>ので、ご注意ください。</t>
    </r>
    <rPh sb="1" eb="5">
      <t>ユウソウキボウ</t>
    </rPh>
    <rPh sb="6" eb="8">
      <t>バアイ</t>
    </rPh>
    <rPh sb="24" eb="27">
      <t>ショウメイショ</t>
    </rPh>
    <rPh sb="36" eb="39">
      <t>ヘンシンヨウ</t>
    </rPh>
    <rPh sb="39" eb="41">
      <t>フウトウ</t>
    </rPh>
    <rPh sb="42" eb="43">
      <t>カナラ</t>
    </rPh>
    <rPh sb="44" eb="46">
      <t>ドウフウ</t>
    </rPh>
    <phoneticPr fontId="1"/>
  </si>
  <si>
    <t>卒業証明書・修了証明書、
その他の証明書</t>
    <rPh sb="6" eb="8">
      <t>シュウリョウ</t>
    </rPh>
    <rPh sb="8" eb="11">
      <t>ショウメイショ</t>
    </rPh>
    <phoneticPr fontId="1"/>
  </si>
  <si>
    <t>成績証明書</t>
    <phoneticPr fontId="1"/>
  </si>
  <si>
    <t>大学記入欄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</si>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</sst>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円&quot;"/>
    <numFmt numFmtId="177" formatCode="[$-411]ggge&quot;年&quot;m&quot;月&quot;d&quot;日&quot;;@"/>
    <numFmt numFmtId="178" formatCode="[$-411]ggge&quot;年&quot;m&quot;月&quot;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6"/>
      <name val="MS P ゴシック"/>
      <family val="3"/>
      <charset val="128"/>
    </font>
    <font>
      <b/>
      <sz val="9"/>
      <color indexed="39"/>
      <name val="MS P 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20"/>
      <name val="MS P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u/>
      <sz val="11"/>
      <color rgb="FFC00000"/>
      <name val="ＭＳ Ｐゴシック"/>
      <family val="3"/>
      <charset val="128"/>
    </font>
    <font>
      <b/>
      <i/>
      <sz val="12"/>
      <color rgb="FFC0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33" xfId="0" applyFont="1" applyBorder="1">
      <alignment vertical="center"/>
    </xf>
    <xf numFmtId="0" fontId="0" fillId="0" borderId="69" xfId="0" applyBorder="1">
      <alignment vertical="center"/>
    </xf>
    <xf numFmtId="0" fontId="5" fillId="0" borderId="3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38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16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43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176" fontId="3" fillId="0" borderId="43" xfId="0" applyNumberFormat="1" applyFont="1" applyBorder="1" applyAlignment="1">
      <alignment vertical="center" shrinkToFit="1"/>
    </xf>
    <xf numFmtId="176" fontId="3" fillId="0" borderId="63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23" xfId="0" applyFont="1" applyFill="1" applyBorder="1" applyProtection="1">
      <alignment vertical="center"/>
      <protection locked="0"/>
    </xf>
    <xf numFmtId="176" fontId="3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3" fillId="2" borderId="70" xfId="0" applyFont="1" applyFill="1" applyBorder="1">
      <alignment vertical="center"/>
    </xf>
    <xf numFmtId="49" fontId="3" fillId="0" borderId="35" xfId="0" applyNumberFormat="1" applyFont="1" applyBorder="1" applyAlignment="1">
      <alignment vertical="center" shrinkToFit="1"/>
    </xf>
    <xf numFmtId="49" fontId="3" fillId="0" borderId="79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49" fontId="3" fillId="0" borderId="80" xfId="0" applyNumberFormat="1" applyFont="1" applyBorder="1" applyAlignment="1">
      <alignment vertical="center" shrinkToFit="1"/>
    </xf>
    <xf numFmtId="0" fontId="3" fillId="0" borderId="8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shrinkToFit="1"/>
    </xf>
    <xf numFmtId="0" fontId="3" fillId="0" borderId="43" xfId="0" applyFont="1" applyBorder="1">
      <alignment vertical="center"/>
    </xf>
    <xf numFmtId="0" fontId="13" fillId="0" borderId="7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79" xfId="0" applyFont="1" applyBorder="1">
      <alignment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25" fillId="0" borderId="10" xfId="0" applyFont="1" applyBorder="1" applyAlignment="1">
      <alignment horizontal="distributed" vertical="center" wrapText="1" indent="10"/>
    </xf>
    <xf numFmtId="0" fontId="25" fillId="0" borderId="11" xfId="0" applyFont="1" applyBorder="1" applyAlignment="1">
      <alignment horizontal="distributed" vertical="center" wrapText="1" indent="10"/>
    </xf>
    <xf numFmtId="0" fontId="25" fillId="0" borderId="52" xfId="0" applyFont="1" applyBorder="1" applyAlignment="1">
      <alignment horizontal="distributed" vertical="center" wrapText="1" indent="10"/>
    </xf>
    <xf numFmtId="0" fontId="3" fillId="0" borderId="7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52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 shrinkToFit="1"/>
    </xf>
    <xf numFmtId="38" fontId="3" fillId="0" borderId="43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7" fillId="0" borderId="63" xfId="0" applyFont="1" applyBorder="1" applyAlignment="1">
      <alignment horizontal="center" vertical="center" shrinkToFit="1"/>
    </xf>
    <xf numFmtId="176" fontId="6" fillId="0" borderId="63" xfId="0" applyNumberFormat="1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32" xfId="0" applyBorder="1">
      <alignment vertical="center"/>
    </xf>
    <xf numFmtId="0" fontId="0" fillId="0" borderId="21" xfId="0" applyBorder="1">
      <alignment vertical="center"/>
    </xf>
    <xf numFmtId="0" fontId="3" fillId="0" borderId="7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0" fillId="0" borderId="0" xfId="0">
      <alignment vertical="center"/>
    </xf>
    <xf numFmtId="38" fontId="3" fillId="2" borderId="29" xfId="1" applyFont="1" applyFill="1" applyBorder="1" applyAlignment="1" applyProtection="1">
      <alignment vertical="center"/>
      <protection locked="0"/>
    </xf>
    <xf numFmtId="38" fontId="3" fillId="2" borderId="21" xfId="1" applyFont="1" applyFill="1" applyBorder="1" applyAlignment="1" applyProtection="1">
      <alignment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38" fontId="3" fillId="0" borderId="47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9" fillId="2" borderId="21" xfId="0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3" fillId="2" borderId="4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2" borderId="23" xfId="0" applyFont="1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9" fillId="2" borderId="48" xfId="0" applyFont="1" applyFill="1" applyBorder="1" applyProtection="1">
      <alignment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3" fillId="0" borderId="7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49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40" xfId="0" applyFont="1" applyFill="1" applyBorder="1" applyAlignment="1" applyProtection="1">
      <alignment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22" fillId="2" borderId="34" xfId="0" applyFont="1" applyFill="1" applyBorder="1" applyAlignment="1">
      <alignment horizontal="center" vertical="center" textRotation="255" shrinkToFit="1"/>
    </xf>
    <xf numFmtId="0" fontId="22" fillId="2" borderId="69" xfId="0" applyFont="1" applyFill="1" applyBorder="1" applyAlignment="1">
      <alignment horizontal="center" vertical="center" textRotation="255" shrinkToFit="1"/>
    </xf>
    <xf numFmtId="0" fontId="22" fillId="2" borderId="17" xfId="0" applyFont="1" applyFill="1" applyBorder="1" applyAlignment="1">
      <alignment horizontal="center" vertical="center" textRotation="255" shrinkToFit="1"/>
    </xf>
    <xf numFmtId="0" fontId="3" fillId="0" borderId="7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4" fillId="0" borderId="78" xfId="0" applyNumberFormat="1" applyFont="1" applyBorder="1" applyAlignment="1">
      <alignment vertical="center" shrinkToFit="1"/>
    </xf>
    <xf numFmtId="49" fontId="4" fillId="0" borderId="35" xfId="0" applyNumberFormat="1" applyFont="1" applyBorder="1" applyAlignment="1">
      <alignment vertical="center" shrinkToFit="1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52" xfId="0" applyFont="1" applyFill="1" applyBorder="1" applyAlignment="1" applyProtection="1">
      <alignment vertical="center" shrinkToFit="1"/>
      <protection locked="0"/>
    </xf>
    <xf numFmtId="0" fontId="3" fillId="2" borderId="42" xfId="0" applyFont="1" applyFill="1" applyBorder="1" applyAlignment="1" applyProtection="1">
      <alignment vertical="center" shrinkToFit="1"/>
      <protection locked="0"/>
    </xf>
    <xf numFmtId="0" fontId="3" fillId="2" borderId="60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177" fontId="9" fillId="0" borderId="42" xfId="0" applyNumberFormat="1" applyFont="1" applyBorder="1" applyAlignment="1">
      <alignment horizontal="right" vertical="center"/>
    </xf>
    <xf numFmtId="177" fontId="9" fillId="0" borderId="60" xfId="0" applyNumberFormat="1" applyFont="1" applyBorder="1" applyAlignment="1">
      <alignment horizontal="right" vertical="center"/>
    </xf>
    <xf numFmtId="177" fontId="9" fillId="0" borderId="81" xfId="0" applyNumberFormat="1" applyFont="1" applyBorder="1" applyAlignment="1">
      <alignment horizontal="right" vertical="center"/>
    </xf>
    <xf numFmtId="0" fontId="3" fillId="2" borderId="77" xfId="0" applyFont="1" applyFill="1" applyBorder="1" applyAlignment="1" applyProtection="1">
      <alignment vertical="center" shrinkToFit="1"/>
      <protection locked="0"/>
    </xf>
    <xf numFmtId="0" fontId="3" fillId="2" borderId="35" xfId="0" applyFont="1" applyFill="1" applyBorder="1" applyAlignment="1" applyProtection="1">
      <alignment vertical="center" shrinkToFit="1"/>
      <protection locked="0"/>
    </xf>
    <xf numFmtId="0" fontId="3" fillId="2" borderId="51" xfId="0" applyFont="1" applyFill="1" applyBorder="1" applyAlignment="1" applyProtection="1">
      <alignment vertical="center" shrinkToFit="1"/>
      <protection locked="0"/>
    </xf>
    <xf numFmtId="0" fontId="3" fillId="2" borderId="84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38" xfId="0" applyFont="1" applyFill="1" applyBorder="1" applyAlignment="1" applyProtection="1">
      <alignment vertical="center" shrinkToFit="1"/>
      <protection locked="0"/>
    </xf>
    <xf numFmtId="0" fontId="3" fillId="2" borderId="78" xfId="0" applyFon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vertical="center" shrinkToFit="1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35" xfId="0" applyFont="1" applyBorder="1">
      <alignment vertical="center"/>
    </xf>
    <xf numFmtId="0" fontId="13" fillId="0" borderId="79" xfId="0" applyFont="1" applyBorder="1">
      <alignment vertical="center"/>
    </xf>
    <xf numFmtId="0" fontId="3" fillId="2" borderId="31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178" fontId="9" fillId="0" borderId="42" xfId="0" applyNumberFormat="1" applyFont="1" applyBorder="1" applyAlignment="1">
      <alignment horizontal="right" vertical="center"/>
    </xf>
    <xf numFmtId="178" fontId="9" fillId="0" borderId="60" xfId="0" applyNumberFormat="1" applyFont="1" applyBorder="1" applyAlignment="1">
      <alignment horizontal="right" vertical="center"/>
    </xf>
    <xf numFmtId="178" fontId="9" fillId="0" borderId="16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9" fillId="0" borderId="80" xfId="0" applyNumberFormat="1" applyFont="1" applyBorder="1" applyAlignment="1">
      <alignment horizontal="right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57" xfId="0" applyFont="1" applyFill="1" applyBorder="1" applyAlignment="1" applyProtection="1">
      <alignment vertical="center" shrinkToFit="1"/>
      <protection locked="0"/>
    </xf>
    <xf numFmtId="0" fontId="3" fillId="2" borderId="85" xfId="0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3" fillId="0" borderId="63" xfId="0" applyFont="1" applyBorder="1" applyAlignment="1">
      <alignment vertical="center" wrapText="1"/>
    </xf>
    <xf numFmtId="0" fontId="3" fillId="0" borderId="63" xfId="0" applyFont="1" applyBorder="1">
      <alignment vertical="center"/>
    </xf>
    <xf numFmtId="0" fontId="3" fillId="0" borderId="56" xfId="0" applyFont="1" applyBorder="1" applyAlignment="1">
      <alignment horizontal="center" vertical="center" wrapText="1"/>
    </xf>
    <xf numFmtId="0" fontId="3" fillId="2" borderId="47" xfId="0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3" fillId="2" borderId="39" xfId="0" applyFont="1" applyFill="1" applyBorder="1" applyAlignment="1" applyProtection="1">
      <alignment vertical="center" shrinkToFit="1"/>
      <protection locked="0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178" fontId="9" fillId="0" borderId="95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right" vertical="center"/>
    </xf>
    <xf numFmtId="178" fontId="9" fillId="0" borderId="39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0" fontId="3" fillId="0" borderId="8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00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30480</xdr:rowOff>
    </xdr:from>
    <xdr:to>
      <xdr:col>31</xdr:col>
      <xdr:colOff>182880</xdr:colOff>
      <xdr:row>0</xdr:row>
      <xdr:rowOff>647700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409402" y="30480"/>
          <a:ext cx="7118561" cy="617220"/>
          <a:chOff x="22860" y="30480"/>
          <a:chExt cx="6766560" cy="61722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22860" y="30480"/>
            <a:ext cx="3368040" cy="617220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留意事項：成績証明書の表記</a:t>
            </a:r>
            <a:r>
              <a:rPr kumimoji="1" lang="en-US" altLang="ja-JP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</a:p>
          <a:p>
            <a:r>
              <a:rPr kumimoji="1" lang="ja-JP" altLang="en-US" sz="900" b="1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昼間コース　：学科名＋コース名</a:t>
            </a:r>
            <a:endParaRPr kumimoji="1" lang="en-US" altLang="ja-JP" sz="9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900" b="1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夜間主コース：学科名＋夜間主コース＋コース名</a:t>
            </a: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3413760" y="30480"/>
            <a:ext cx="3375660" cy="617220"/>
          </a:xfrm>
          <a:prstGeom prst="rect">
            <a:avLst/>
          </a:prstGeom>
          <a:ln w="19050">
            <a:solidFill>
              <a:srgbClr val="0099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留意事項：卒業証明書の表記</a:t>
            </a:r>
            <a:r>
              <a:rPr kumimoji="1" lang="en-US" altLang="ja-JP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</a:p>
          <a:p>
            <a:r>
              <a:rPr kumimoji="1" lang="ja-JP" altLang="en-US" sz="900" b="1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昼間コース　：学科名</a:t>
            </a:r>
            <a:endParaRPr kumimoji="1" lang="en-US" altLang="ja-JP" sz="900" b="1">
              <a:solidFill>
                <a:srgbClr val="0099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900" b="1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　 夜間主コース：学科名＋夜間主コース</a:t>
            </a:r>
          </a:p>
        </xdr:txBody>
      </xdr:sp>
    </xdr:grpSp>
    <xdr:clientData/>
  </xdr:twoCellAnchor>
  <xdr:twoCellAnchor>
    <xdr:from>
      <xdr:col>0</xdr:col>
      <xdr:colOff>71439</xdr:colOff>
      <xdr:row>35</xdr:row>
      <xdr:rowOff>28563</xdr:rowOff>
    </xdr:from>
    <xdr:to>
      <xdr:col>0</xdr:col>
      <xdr:colOff>2329817</xdr:colOff>
      <xdr:row>41</xdr:row>
      <xdr:rowOff>37041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F80FCB4-C7BD-4ACA-9DC0-AA216A315E90}"/>
            </a:ext>
          </a:extLst>
        </xdr:cNvPr>
        <xdr:cNvSpPr txBox="1"/>
      </xdr:nvSpPr>
      <xdr:spPr>
        <a:xfrm>
          <a:off x="71439" y="8066605"/>
          <a:ext cx="2258378" cy="1024478"/>
        </a:xfrm>
        <a:prstGeom prst="upArrowCallout">
          <a:avLst>
            <a:gd name="adj1" fmla="val 45541"/>
            <a:gd name="adj2" fmla="val 44966"/>
            <a:gd name="adj3" fmla="val 25000"/>
            <a:gd name="adj4" fmla="val 55581"/>
          </a:avLst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エラー表示がないか確認してください。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9"/>
  <sheetViews>
    <sheetView showGridLines="0" tabSelected="1" view="pageBreakPreview" zoomScale="90" zoomScaleNormal="100" zoomScaleSheetLayoutView="90" workbookViewId="0">
      <selection activeCell="F51" sqref="F51:I51"/>
    </sheetView>
  </sheetViews>
  <sheetFormatPr defaultColWidth="9" defaultRowHeight="12"/>
  <cols>
    <col min="1" max="1" width="33.3984375" style="2" customWidth="1"/>
    <col min="2" max="2" width="15.796875" style="2" customWidth="1"/>
    <col min="3" max="33" width="2.796875" style="2" customWidth="1"/>
    <col min="34" max="34" width="3.796875" style="2" customWidth="1"/>
    <col min="35" max="35" width="3.53125" style="2" bestFit="1" customWidth="1"/>
    <col min="36" max="36" width="3.796875" style="2" bestFit="1" customWidth="1"/>
    <col min="37" max="37" width="2.53125" style="2" customWidth="1"/>
    <col min="38" max="38" width="6.86328125" style="2" bestFit="1" customWidth="1"/>
    <col min="39" max="39" width="6" style="2" bestFit="1" customWidth="1"/>
    <col min="40" max="40" width="3.53125" style="2" bestFit="1" customWidth="1"/>
    <col min="41" max="41" width="6" style="2" customWidth="1"/>
    <col min="42" max="42" width="2.53125" style="2" bestFit="1" customWidth="1"/>
    <col min="43" max="43" width="6.86328125" style="2" bestFit="1" customWidth="1"/>
    <col min="44" max="45" width="3.796875" style="2" customWidth="1"/>
    <col min="46" max="46" width="6" style="2" customWidth="1"/>
    <col min="47" max="47" width="2.53125" style="2" customWidth="1"/>
    <col min="48" max="16384" width="9" style="2"/>
  </cols>
  <sheetData>
    <row r="1" spans="1:37" ht="56" customHeight="1"/>
    <row r="2" spans="1:37" ht="36.75" customHeight="1">
      <c r="B2" s="141" t="s">
        <v>69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75"/>
      <c r="AG2" s="1"/>
    </row>
    <row r="3" spans="1:37" ht="9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ht="22.25" customHeight="1">
      <c r="A4" s="47" t="str" cm="1">
        <f t="array" ref="A4">IFERROR(_xlfn.IFS(C7="","-",AND(D4="□",I4="□",N4="□"),"該当区分にチェック■してください"),"-")</f>
        <v>-</v>
      </c>
      <c r="B4" s="2" t="s">
        <v>57</v>
      </c>
      <c r="D4" s="31" t="s">
        <v>49</v>
      </c>
      <c r="E4" s="2" t="s">
        <v>16</v>
      </c>
      <c r="I4" s="31" t="s">
        <v>49</v>
      </c>
      <c r="J4" s="2" t="s">
        <v>17</v>
      </c>
      <c r="N4" s="31" t="s">
        <v>49</v>
      </c>
      <c r="O4" s="2" t="s">
        <v>18</v>
      </c>
      <c r="Y4" s="3" t="s">
        <v>35</v>
      </c>
      <c r="Z4" s="185"/>
      <c r="AA4" s="185"/>
      <c r="AB4" s="39" t="s">
        <v>22</v>
      </c>
      <c r="AC4" s="40"/>
      <c r="AD4" s="39" t="s">
        <v>72</v>
      </c>
      <c r="AE4" s="40"/>
      <c r="AF4" s="39" t="s">
        <v>73</v>
      </c>
    </row>
    <row r="5" spans="1:37" ht="6.75" customHeight="1"/>
    <row r="6" spans="1:37" ht="16.25" customHeight="1">
      <c r="B6" s="4" t="s">
        <v>12</v>
      </c>
      <c r="C6" s="163"/>
      <c r="D6" s="164"/>
      <c r="E6" s="164"/>
      <c r="F6" s="164"/>
      <c r="G6" s="164"/>
      <c r="H6" s="164"/>
      <c r="I6" s="164"/>
      <c r="J6" s="164"/>
      <c r="K6" s="164"/>
      <c r="L6" s="164"/>
      <c r="M6" s="165"/>
      <c r="N6" s="166" t="s">
        <v>70</v>
      </c>
      <c r="O6" s="163"/>
      <c r="P6" s="164"/>
      <c r="Q6" s="164"/>
      <c r="R6" s="164"/>
      <c r="S6" s="164"/>
      <c r="T6" s="164"/>
      <c r="U6" s="165"/>
      <c r="V6" s="169" t="s">
        <v>34</v>
      </c>
      <c r="W6" s="82"/>
      <c r="X6" s="82"/>
      <c r="Y6" s="83"/>
      <c r="Z6" s="176" t="s">
        <v>71</v>
      </c>
      <c r="AA6" s="177"/>
      <c r="AB6" s="37"/>
      <c r="AC6" s="37"/>
      <c r="AD6" s="37"/>
      <c r="AE6" s="37"/>
      <c r="AF6" s="38"/>
    </row>
    <row r="7" spans="1:37" ht="16.25" customHeight="1">
      <c r="A7" s="48" t="str" cm="1">
        <f t="array" ref="A7">IFERROR(_xlfn.IFS(C7="","-",Z8="","生年月日を必ず記入してください"),"-")</f>
        <v>-</v>
      </c>
      <c r="B7" s="152" t="s">
        <v>3</v>
      </c>
      <c r="C7" s="178"/>
      <c r="D7" s="179"/>
      <c r="E7" s="179"/>
      <c r="F7" s="179"/>
      <c r="G7" s="179"/>
      <c r="H7" s="179"/>
      <c r="I7" s="179"/>
      <c r="J7" s="179"/>
      <c r="K7" s="179"/>
      <c r="L7" s="179"/>
      <c r="M7" s="180"/>
      <c r="N7" s="167"/>
      <c r="O7" s="178"/>
      <c r="P7" s="179"/>
      <c r="Q7" s="179"/>
      <c r="R7" s="179"/>
      <c r="S7" s="179"/>
      <c r="T7" s="179"/>
      <c r="U7" s="180"/>
      <c r="V7" s="170"/>
      <c r="W7" s="171"/>
      <c r="X7" s="171"/>
      <c r="Y7" s="172"/>
      <c r="Z7" s="184"/>
      <c r="AA7" s="185"/>
      <c r="AB7" s="39" t="s">
        <v>22</v>
      </c>
      <c r="AC7" s="40"/>
      <c r="AD7" s="39" t="s">
        <v>72</v>
      </c>
      <c r="AE7" s="40"/>
      <c r="AF7" s="41" t="s">
        <v>73</v>
      </c>
    </row>
    <row r="8" spans="1:37" ht="16.25" customHeight="1">
      <c r="B8" s="154"/>
      <c r="C8" s="181"/>
      <c r="D8" s="182"/>
      <c r="E8" s="182"/>
      <c r="F8" s="182"/>
      <c r="G8" s="182"/>
      <c r="H8" s="182"/>
      <c r="I8" s="182"/>
      <c r="J8" s="182"/>
      <c r="K8" s="182"/>
      <c r="L8" s="182"/>
      <c r="M8" s="183"/>
      <c r="N8" s="168"/>
      <c r="O8" s="181"/>
      <c r="P8" s="182"/>
      <c r="Q8" s="182"/>
      <c r="R8" s="182"/>
      <c r="S8" s="182"/>
      <c r="T8" s="182"/>
      <c r="U8" s="183"/>
      <c r="V8" s="173"/>
      <c r="W8" s="174"/>
      <c r="X8" s="174"/>
      <c r="Y8" s="175"/>
      <c r="Z8" s="186" t="str">
        <f>IF(OR(Z7="",AC7="",AE7=""),"",DATE(Z7,AC7,AE7))</f>
        <v/>
      </c>
      <c r="AA8" s="187"/>
      <c r="AB8" s="187"/>
      <c r="AC8" s="187"/>
      <c r="AD8" s="187"/>
      <c r="AE8" s="187"/>
      <c r="AF8" s="188"/>
    </row>
    <row r="9" spans="1:37" ht="13.25" customHeight="1">
      <c r="B9" s="152" t="s">
        <v>4</v>
      </c>
      <c r="C9" s="155" t="s">
        <v>36</v>
      </c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7"/>
    </row>
    <row r="10" spans="1:37" ht="20" customHeight="1">
      <c r="B10" s="153"/>
      <c r="C10" s="30" t="s">
        <v>38</v>
      </c>
      <c r="D10" s="158"/>
      <c r="E10" s="158"/>
      <c r="F10" s="158"/>
      <c r="G10" s="159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1"/>
    </row>
    <row r="11" spans="1:37" ht="20" customHeight="1">
      <c r="B11" s="154"/>
      <c r="C11" s="162" t="s">
        <v>55</v>
      </c>
      <c r="D11" s="162"/>
      <c r="E11" s="162"/>
      <c r="F11" s="162"/>
      <c r="G11" s="162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1"/>
    </row>
    <row r="12" spans="1:37" ht="26" customHeight="1">
      <c r="A12" s="48" t="str" cm="1">
        <f t="array" ref="A12">IFERROR(_xlfn.IFS(C7="","-",C12="","連絡先電話番号を必ず記入してください"),"-")</f>
        <v>-</v>
      </c>
      <c r="B12" s="5" t="s">
        <v>15</v>
      </c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4" t="s">
        <v>32</v>
      </c>
      <c r="R12" s="144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5"/>
    </row>
    <row r="13" spans="1:37" ht="26" customHeight="1">
      <c r="B13" s="6"/>
      <c r="C13" s="146" t="s">
        <v>39</v>
      </c>
      <c r="D13" s="147"/>
      <c r="E13" s="147"/>
      <c r="F13" s="147"/>
      <c r="G13" s="147"/>
      <c r="H13" s="147"/>
      <c r="I13" s="148"/>
      <c r="J13" s="149" t="s">
        <v>11</v>
      </c>
      <c r="K13" s="147"/>
      <c r="L13" s="147"/>
      <c r="M13" s="147"/>
      <c r="N13" s="147"/>
      <c r="O13" s="147"/>
      <c r="P13" s="147"/>
      <c r="Q13" s="147"/>
      <c r="R13" s="148"/>
      <c r="S13" s="149" t="s">
        <v>2</v>
      </c>
      <c r="T13" s="147"/>
      <c r="U13" s="147"/>
      <c r="V13" s="147"/>
      <c r="W13" s="147"/>
      <c r="X13" s="147"/>
      <c r="Y13" s="148"/>
      <c r="Z13" s="150" t="s">
        <v>40</v>
      </c>
      <c r="AA13" s="149"/>
      <c r="AB13" s="149"/>
      <c r="AC13" s="149"/>
      <c r="AD13" s="149"/>
      <c r="AE13" s="149"/>
      <c r="AF13" s="151"/>
      <c r="AG13" s="1"/>
      <c r="AH13" s="1"/>
      <c r="AI13" s="1"/>
      <c r="AJ13" s="1"/>
      <c r="AK13" s="1"/>
    </row>
    <row r="14" spans="1:37" ht="12" customHeight="1">
      <c r="B14" s="42"/>
      <c r="C14" s="189"/>
      <c r="D14" s="190"/>
      <c r="E14" s="190"/>
      <c r="F14" s="190"/>
      <c r="G14" s="190"/>
      <c r="H14" s="190"/>
      <c r="I14" s="191"/>
      <c r="J14" s="195"/>
      <c r="K14" s="190"/>
      <c r="L14" s="190"/>
      <c r="M14" s="190"/>
      <c r="N14" s="190"/>
      <c r="O14" s="190"/>
      <c r="P14" s="190"/>
      <c r="Q14" s="197" t="s">
        <v>19</v>
      </c>
      <c r="R14" s="198"/>
      <c r="S14" s="203" t="s">
        <v>71</v>
      </c>
      <c r="T14" s="204"/>
      <c r="U14" s="204"/>
      <c r="V14" s="204"/>
      <c r="W14" s="204"/>
      <c r="X14" s="204"/>
      <c r="Y14" s="205"/>
      <c r="Z14" s="206" t="s">
        <v>71</v>
      </c>
      <c r="AA14" s="206"/>
      <c r="AB14" s="206"/>
      <c r="AC14" s="206"/>
      <c r="AD14" s="206"/>
      <c r="AE14" s="206"/>
      <c r="AF14" s="207"/>
      <c r="AG14" s="3"/>
      <c r="AH14" s="3"/>
      <c r="AI14" s="3"/>
      <c r="AJ14" s="3"/>
      <c r="AK14" s="3"/>
    </row>
    <row r="15" spans="1:37" ht="13.15" customHeight="1">
      <c r="A15" s="48" t="str" cm="1">
        <f t="array" ref="A15">IFERROR(_xlfn.IFS(J14="","-",S16="","入学年月を必ず記入してください",Z16="","卒業・修了年月等を必ず記入してください"),"-")</f>
        <v>-</v>
      </c>
      <c r="B15" s="43" t="s">
        <v>5</v>
      </c>
      <c r="C15" s="192"/>
      <c r="D15" s="193"/>
      <c r="E15" s="193"/>
      <c r="F15" s="193"/>
      <c r="G15" s="193"/>
      <c r="H15" s="193"/>
      <c r="I15" s="194"/>
      <c r="J15" s="196"/>
      <c r="K15" s="193"/>
      <c r="L15" s="193"/>
      <c r="M15" s="193"/>
      <c r="N15" s="193"/>
      <c r="O15" s="193"/>
      <c r="P15" s="193"/>
      <c r="Q15" s="199"/>
      <c r="R15" s="200"/>
      <c r="S15" s="208"/>
      <c r="T15" s="209"/>
      <c r="U15" s="209"/>
      <c r="V15" s="44" t="s">
        <v>21</v>
      </c>
      <c r="W15" s="209"/>
      <c r="X15" s="209"/>
      <c r="Y15" s="45" t="s">
        <v>23</v>
      </c>
      <c r="Z15" s="209"/>
      <c r="AA15" s="209"/>
      <c r="AB15" s="209"/>
      <c r="AC15" s="44" t="s">
        <v>21</v>
      </c>
      <c r="AD15" s="209"/>
      <c r="AE15" s="209"/>
      <c r="AF15" s="46" t="s">
        <v>23</v>
      </c>
      <c r="AG15" s="3"/>
      <c r="AH15" s="3"/>
      <c r="AI15" s="3"/>
      <c r="AJ15" s="3"/>
      <c r="AK15" s="3"/>
    </row>
    <row r="16" spans="1:37" ht="13.15" customHeight="1">
      <c r="B16" s="43"/>
      <c r="C16" s="192"/>
      <c r="D16" s="193"/>
      <c r="E16" s="193"/>
      <c r="F16" s="193"/>
      <c r="G16" s="193"/>
      <c r="H16" s="193"/>
      <c r="I16" s="194"/>
      <c r="J16" s="196"/>
      <c r="K16" s="193"/>
      <c r="L16" s="193"/>
      <c r="M16" s="193"/>
      <c r="N16" s="193"/>
      <c r="O16" s="193"/>
      <c r="P16" s="193"/>
      <c r="Q16" s="201"/>
      <c r="R16" s="202"/>
      <c r="S16" s="210" t="str">
        <f>IF(OR(S15="",W15=""),"",DATE(S15,W15,1))</f>
        <v/>
      </c>
      <c r="T16" s="211"/>
      <c r="U16" s="211"/>
      <c r="V16" s="211"/>
      <c r="W16" s="211"/>
      <c r="X16" s="211"/>
      <c r="Y16" s="212"/>
      <c r="Z16" s="213" t="str">
        <f>IF(OR(Z15="",AD15=""),"",DATE(Z15,AD15,1))</f>
        <v/>
      </c>
      <c r="AA16" s="213"/>
      <c r="AB16" s="213"/>
      <c r="AC16" s="213"/>
      <c r="AD16" s="213"/>
      <c r="AE16" s="213"/>
      <c r="AF16" s="214"/>
      <c r="AG16" s="3"/>
      <c r="AH16" s="3"/>
      <c r="AI16" s="3"/>
      <c r="AJ16" s="3"/>
      <c r="AK16" s="3"/>
    </row>
    <row r="17" spans="1:37" ht="12" customHeight="1">
      <c r="B17" s="215" t="s">
        <v>41</v>
      </c>
      <c r="C17" s="218"/>
      <c r="D17" s="179"/>
      <c r="E17" s="179"/>
      <c r="F17" s="179"/>
      <c r="G17" s="179"/>
      <c r="H17" s="179"/>
      <c r="I17" s="180"/>
      <c r="J17" s="178"/>
      <c r="K17" s="179"/>
      <c r="L17" s="179"/>
      <c r="M17" s="179"/>
      <c r="N17" s="179"/>
      <c r="O17" s="179"/>
      <c r="P17" s="179"/>
      <c r="Q17" s="220" t="s">
        <v>20</v>
      </c>
      <c r="R17" s="221"/>
      <c r="S17" s="222" t="s">
        <v>71</v>
      </c>
      <c r="T17" s="223"/>
      <c r="U17" s="223"/>
      <c r="V17" s="223"/>
      <c r="W17" s="223"/>
      <c r="X17" s="223"/>
      <c r="Y17" s="224"/>
      <c r="Z17" s="225" t="s">
        <v>71</v>
      </c>
      <c r="AA17" s="225"/>
      <c r="AB17" s="225"/>
      <c r="AC17" s="225"/>
      <c r="AD17" s="225"/>
      <c r="AE17" s="225"/>
      <c r="AF17" s="226"/>
      <c r="AG17" s="3"/>
      <c r="AH17" s="3"/>
      <c r="AI17" s="3"/>
      <c r="AJ17" s="3"/>
      <c r="AK17" s="3"/>
    </row>
    <row r="18" spans="1:37" ht="13.15" customHeight="1">
      <c r="A18" s="48" t="str" cm="1">
        <f t="array" ref="A18">IFERROR(_xlfn.IFS(J17="","-",S19="","入学年月を必ず記入してください",Z19="","卒業・修了年月等を必ず記入してください"),"-")</f>
        <v>-</v>
      </c>
      <c r="B18" s="216"/>
      <c r="C18" s="192"/>
      <c r="D18" s="193"/>
      <c r="E18" s="193"/>
      <c r="F18" s="193"/>
      <c r="G18" s="193"/>
      <c r="H18" s="193"/>
      <c r="I18" s="194"/>
      <c r="J18" s="196"/>
      <c r="K18" s="193"/>
      <c r="L18" s="193"/>
      <c r="M18" s="193"/>
      <c r="N18" s="193"/>
      <c r="O18" s="193"/>
      <c r="P18" s="193"/>
      <c r="Q18" s="199"/>
      <c r="R18" s="200"/>
      <c r="S18" s="208"/>
      <c r="T18" s="209"/>
      <c r="U18" s="209"/>
      <c r="V18" s="44" t="s">
        <v>21</v>
      </c>
      <c r="W18" s="209"/>
      <c r="X18" s="209"/>
      <c r="Y18" s="45" t="s">
        <v>23</v>
      </c>
      <c r="Z18" s="209"/>
      <c r="AA18" s="209"/>
      <c r="AB18" s="209"/>
      <c r="AC18" s="44" t="s">
        <v>21</v>
      </c>
      <c r="AD18" s="209"/>
      <c r="AE18" s="209"/>
      <c r="AF18" s="46" t="s">
        <v>23</v>
      </c>
      <c r="AG18" s="3"/>
      <c r="AH18" s="3"/>
      <c r="AI18" s="3"/>
      <c r="AJ18" s="3"/>
      <c r="AK18" s="3"/>
    </row>
    <row r="19" spans="1:37" ht="13.15" customHeight="1">
      <c r="B19" s="217"/>
      <c r="C19" s="219"/>
      <c r="D19" s="182"/>
      <c r="E19" s="182"/>
      <c r="F19" s="182"/>
      <c r="G19" s="182"/>
      <c r="H19" s="182"/>
      <c r="I19" s="183"/>
      <c r="J19" s="181"/>
      <c r="K19" s="182"/>
      <c r="L19" s="182"/>
      <c r="M19" s="182"/>
      <c r="N19" s="182"/>
      <c r="O19" s="182"/>
      <c r="P19" s="182"/>
      <c r="Q19" s="201"/>
      <c r="R19" s="202"/>
      <c r="S19" s="210" t="str">
        <f>IF(OR(S18="",W18=""),"",DATE(S18,W18,1))</f>
        <v/>
      </c>
      <c r="T19" s="211"/>
      <c r="U19" s="211"/>
      <c r="V19" s="211"/>
      <c r="W19" s="211"/>
      <c r="X19" s="211"/>
      <c r="Y19" s="212"/>
      <c r="Z19" s="213" t="str">
        <f>IF(OR(Z18="",AD18=""),"",DATE(Z18,AD18,1))</f>
        <v/>
      </c>
      <c r="AA19" s="213"/>
      <c r="AB19" s="213"/>
      <c r="AC19" s="213"/>
      <c r="AD19" s="213"/>
      <c r="AE19" s="213"/>
      <c r="AF19" s="214"/>
      <c r="AG19" s="3"/>
      <c r="AH19" s="3"/>
      <c r="AI19" s="3"/>
      <c r="AJ19" s="3"/>
      <c r="AK19" s="3"/>
    </row>
    <row r="20" spans="1:37" ht="12" customHeight="1">
      <c r="B20" s="129" t="s">
        <v>14</v>
      </c>
      <c r="C20" s="218"/>
      <c r="D20" s="179"/>
      <c r="E20" s="179"/>
      <c r="F20" s="179"/>
      <c r="G20" s="179"/>
      <c r="H20" s="179"/>
      <c r="I20" s="180"/>
      <c r="J20" s="178"/>
      <c r="K20" s="179"/>
      <c r="L20" s="179"/>
      <c r="M20" s="179"/>
      <c r="N20" s="179"/>
      <c r="O20" s="179"/>
      <c r="P20" s="179"/>
      <c r="Q20" s="220" t="s">
        <v>20</v>
      </c>
      <c r="R20" s="248"/>
      <c r="S20" s="222" t="s">
        <v>71</v>
      </c>
      <c r="T20" s="223"/>
      <c r="U20" s="223"/>
      <c r="V20" s="223"/>
      <c r="W20" s="223"/>
      <c r="X20" s="223"/>
      <c r="Y20" s="224"/>
      <c r="Z20" s="225" t="s">
        <v>71</v>
      </c>
      <c r="AA20" s="225"/>
      <c r="AB20" s="225"/>
      <c r="AC20" s="225"/>
      <c r="AD20" s="225"/>
      <c r="AE20" s="225"/>
      <c r="AF20" s="226"/>
      <c r="AG20" s="3"/>
      <c r="AH20" s="3"/>
      <c r="AI20" s="3"/>
      <c r="AJ20" s="3"/>
      <c r="AK20" s="3"/>
    </row>
    <row r="21" spans="1:37" ht="13.15" customHeight="1">
      <c r="A21" s="48" t="str" cm="1">
        <f t="array" ref="A21">IFERROR(_xlfn.IFS(J20="","-",S22="","入学年月を必ず記入してください",Z22="","卒業・修了年月等を必ず記入してください"),"-")</f>
        <v>-</v>
      </c>
      <c r="B21" s="246"/>
      <c r="C21" s="192"/>
      <c r="D21" s="193"/>
      <c r="E21" s="193"/>
      <c r="F21" s="193"/>
      <c r="G21" s="193"/>
      <c r="H21" s="193"/>
      <c r="I21" s="194"/>
      <c r="J21" s="196"/>
      <c r="K21" s="193"/>
      <c r="L21" s="193"/>
      <c r="M21" s="193"/>
      <c r="N21" s="193"/>
      <c r="O21" s="193"/>
      <c r="P21" s="193"/>
      <c r="Q21" s="249"/>
      <c r="R21" s="250"/>
      <c r="S21" s="208"/>
      <c r="T21" s="209"/>
      <c r="U21" s="209"/>
      <c r="V21" s="44" t="s">
        <v>21</v>
      </c>
      <c r="W21" s="209"/>
      <c r="X21" s="209"/>
      <c r="Y21" s="45" t="s">
        <v>23</v>
      </c>
      <c r="Z21" s="209"/>
      <c r="AA21" s="209"/>
      <c r="AB21" s="209"/>
      <c r="AC21" s="44" t="s">
        <v>21</v>
      </c>
      <c r="AD21" s="209"/>
      <c r="AE21" s="209"/>
      <c r="AF21" s="46" t="s">
        <v>23</v>
      </c>
      <c r="AG21" s="3"/>
      <c r="AH21" s="3"/>
      <c r="AI21" s="3"/>
      <c r="AJ21" s="3"/>
      <c r="AK21" s="3"/>
    </row>
    <row r="22" spans="1:37" ht="13.15" customHeight="1">
      <c r="B22" s="247"/>
      <c r="C22" s="219"/>
      <c r="D22" s="182"/>
      <c r="E22" s="182"/>
      <c r="F22" s="182"/>
      <c r="G22" s="182"/>
      <c r="H22" s="182"/>
      <c r="I22" s="183"/>
      <c r="J22" s="181"/>
      <c r="K22" s="182"/>
      <c r="L22" s="182"/>
      <c r="M22" s="182"/>
      <c r="N22" s="182"/>
      <c r="O22" s="182"/>
      <c r="P22" s="182"/>
      <c r="Q22" s="251"/>
      <c r="R22" s="252"/>
      <c r="S22" s="210" t="str">
        <f>IF(OR(S21="",W21=""),"",DATE(S21,W21,1))</f>
        <v/>
      </c>
      <c r="T22" s="211"/>
      <c r="U22" s="211"/>
      <c r="V22" s="211"/>
      <c r="W22" s="211"/>
      <c r="X22" s="211"/>
      <c r="Y22" s="212"/>
      <c r="Z22" s="213" t="str">
        <f>IF(OR(Z21="",AD21=""),"",DATE(Z21,AD21,1))</f>
        <v/>
      </c>
      <c r="AA22" s="213"/>
      <c r="AB22" s="213"/>
      <c r="AC22" s="213"/>
      <c r="AD22" s="213"/>
      <c r="AE22" s="213"/>
      <c r="AF22" s="214"/>
      <c r="AG22" s="3"/>
      <c r="AH22" s="3"/>
      <c r="AI22" s="3"/>
      <c r="AJ22" s="3"/>
      <c r="AK22" s="3"/>
    </row>
    <row r="23" spans="1:37" ht="12" customHeight="1">
      <c r="B23" s="215" t="s">
        <v>42</v>
      </c>
      <c r="C23" s="218"/>
      <c r="D23" s="179"/>
      <c r="E23" s="179"/>
      <c r="F23" s="179"/>
      <c r="G23" s="179"/>
      <c r="H23" s="179"/>
      <c r="I23" s="180"/>
      <c r="J23" s="233"/>
      <c r="K23" s="234"/>
      <c r="L23" s="234"/>
      <c r="M23" s="234"/>
      <c r="N23" s="234"/>
      <c r="O23" s="234"/>
      <c r="P23" s="234"/>
      <c r="Q23" s="234"/>
      <c r="R23" s="235"/>
      <c r="S23" s="222" t="s">
        <v>71</v>
      </c>
      <c r="T23" s="223"/>
      <c r="U23" s="223"/>
      <c r="V23" s="223"/>
      <c r="W23" s="223"/>
      <c r="X23" s="223"/>
      <c r="Y23" s="224"/>
      <c r="Z23" s="225" t="s">
        <v>71</v>
      </c>
      <c r="AA23" s="225"/>
      <c r="AB23" s="225"/>
      <c r="AC23" s="225"/>
      <c r="AD23" s="225"/>
      <c r="AE23" s="225"/>
      <c r="AF23" s="226"/>
      <c r="AG23" s="3"/>
      <c r="AH23" s="3"/>
      <c r="AI23" s="3"/>
      <c r="AJ23" s="3"/>
      <c r="AK23" s="3"/>
    </row>
    <row r="24" spans="1:37" ht="13.15" customHeight="1">
      <c r="B24" s="216"/>
      <c r="C24" s="192"/>
      <c r="D24" s="193"/>
      <c r="E24" s="193"/>
      <c r="F24" s="193"/>
      <c r="G24" s="193"/>
      <c r="H24" s="193"/>
      <c r="I24" s="194"/>
      <c r="J24" s="236"/>
      <c r="K24" s="237"/>
      <c r="L24" s="237"/>
      <c r="M24" s="237"/>
      <c r="N24" s="237"/>
      <c r="O24" s="237"/>
      <c r="P24" s="237"/>
      <c r="Q24" s="237"/>
      <c r="R24" s="238"/>
      <c r="S24" s="208"/>
      <c r="T24" s="209"/>
      <c r="U24" s="209"/>
      <c r="V24" s="44" t="s">
        <v>21</v>
      </c>
      <c r="W24" s="209"/>
      <c r="X24" s="209"/>
      <c r="Y24" s="45" t="s">
        <v>23</v>
      </c>
      <c r="Z24" s="209"/>
      <c r="AA24" s="209"/>
      <c r="AB24" s="209"/>
      <c r="AC24" s="44" t="s">
        <v>21</v>
      </c>
      <c r="AD24" s="209"/>
      <c r="AE24" s="209"/>
      <c r="AF24" s="46" t="s">
        <v>23</v>
      </c>
      <c r="AG24" s="3"/>
      <c r="AH24" s="3"/>
      <c r="AI24" s="3"/>
      <c r="AJ24" s="3"/>
      <c r="AK24" s="3"/>
    </row>
    <row r="25" spans="1:37" ht="13.15" customHeight="1">
      <c r="B25" s="229"/>
      <c r="C25" s="230"/>
      <c r="D25" s="231"/>
      <c r="E25" s="231"/>
      <c r="F25" s="231"/>
      <c r="G25" s="231"/>
      <c r="H25" s="231"/>
      <c r="I25" s="232"/>
      <c r="J25" s="239"/>
      <c r="K25" s="240"/>
      <c r="L25" s="240"/>
      <c r="M25" s="240"/>
      <c r="N25" s="240"/>
      <c r="O25" s="240"/>
      <c r="P25" s="240"/>
      <c r="Q25" s="240"/>
      <c r="R25" s="241"/>
      <c r="S25" s="242" t="str">
        <f>IF(OR(S24="",W24=""),"",DATE(S24,W24,1))</f>
        <v/>
      </c>
      <c r="T25" s="243"/>
      <c r="U25" s="243"/>
      <c r="V25" s="243"/>
      <c r="W25" s="243"/>
      <c r="X25" s="243"/>
      <c r="Y25" s="244"/>
      <c r="Z25" s="243" t="str">
        <f>IF(OR(Z24="",AD24=""),"",DATE(Z24,AD24,1))</f>
        <v/>
      </c>
      <c r="AA25" s="243"/>
      <c r="AB25" s="243"/>
      <c r="AC25" s="243"/>
      <c r="AD25" s="243"/>
      <c r="AE25" s="243"/>
      <c r="AF25" s="245"/>
      <c r="AG25" s="3"/>
      <c r="AH25" s="3"/>
      <c r="AI25" s="3"/>
      <c r="AJ25" s="3"/>
      <c r="AK25" s="3"/>
    </row>
    <row r="26" spans="1:37" ht="26" customHeight="1">
      <c r="B26" s="1" t="s">
        <v>8</v>
      </c>
    </row>
    <row r="27" spans="1:37" ht="26" customHeight="1" thickBot="1">
      <c r="B27" s="7" t="s">
        <v>10</v>
      </c>
      <c r="C27" s="59" t="s">
        <v>13</v>
      </c>
      <c r="D27" s="60"/>
      <c r="E27" s="60"/>
      <c r="F27" s="60"/>
      <c r="G27" s="60"/>
      <c r="H27" s="60"/>
      <c r="I27" s="60" t="s">
        <v>9</v>
      </c>
      <c r="J27" s="61"/>
      <c r="K27" s="61"/>
      <c r="L27" s="62"/>
      <c r="M27" s="63" t="s">
        <v>13</v>
      </c>
      <c r="N27" s="64"/>
      <c r="O27" s="64"/>
      <c r="P27" s="64"/>
      <c r="Q27" s="64"/>
      <c r="R27" s="65"/>
      <c r="S27" s="99" t="s">
        <v>9</v>
      </c>
      <c r="T27" s="64"/>
      <c r="U27" s="64"/>
      <c r="V27" s="65"/>
      <c r="W27" s="63" t="s">
        <v>13</v>
      </c>
      <c r="X27" s="64"/>
      <c r="Y27" s="64"/>
      <c r="Z27" s="64"/>
      <c r="AA27" s="64"/>
      <c r="AB27" s="65"/>
      <c r="AC27" s="99" t="s">
        <v>9</v>
      </c>
      <c r="AD27" s="64"/>
      <c r="AE27" s="64"/>
      <c r="AF27" s="65"/>
    </row>
    <row r="28" spans="1:37" ht="24" customHeight="1" thickTop="1">
      <c r="B28" s="135" t="s">
        <v>5</v>
      </c>
      <c r="C28" s="136" t="s">
        <v>1</v>
      </c>
      <c r="D28" s="137"/>
      <c r="E28" s="137"/>
      <c r="F28" s="137"/>
      <c r="G28" s="137"/>
      <c r="H28" s="138"/>
      <c r="I28" s="97" t="s">
        <v>25</v>
      </c>
      <c r="J28" s="98"/>
      <c r="K28" s="139"/>
      <c r="L28" s="105" t="s">
        <v>24</v>
      </c>
      <c r="M28" s="140" t="s">
        <v>0</v>
      </c>
      <c r="N28" s="137"/>
      <c r="O28" s="137"/>
      <c r="P28" s="137"/>
      <c r="Q28" s="137"/>
      <c r="R28" s="138"/>
      <c r="S28" s="97" t="s">
        <v>25</v>
      </c>
      <c r="T28" s="98"/>
      <c r="U28" s="134"/>
      <c r="V28" s="105" t="s">
        <v>24</v>
      </c>
      <c r="W28" s="91" t="s">
        <v>66</v>
      </c>
      <c r="X28" s="92"/>
      <c r="Y28" s="92"/>
      <c r="Z28" s="92"/>
      <c r="AA28" s="92"/>
      <c r="AB28" s="93"/>
      <c r="AC28" s="97" t="s">
        <v>25</v>
      </c>
      <c r="AD28" s="98"/>
      <c r="AE28" s="134"/>
      <c r="AF28" s="105" t="s">
        <v>24</v>
      </c>
    </row>
    <row r="29" spans="1:37" ht="12" customHeight="1">
      <c r="B29" s="101"/>
      <c r="C29" s="103"/>
      <c r="D29" s="85"/>
      <c r="E29" s="85"/>
      <c r="F29" s="85"/>
      <c r="G29" s="85"/>
      <c r="H29" s="86"/>
      <c r="I29" s="87"/>
      <c r="J29" s="88"/>
      <c r="K29" s="104"/>
      <c r="L29" s="108"/>
      <c r="M29" s="84"/>
      <c r="N29" s="85"/>
      <c r="O29" s="85"/>
      <c r="P29" s="85"/>
      <c r="Q29" s="85"/>
      <c r="R29" s="86"/>
      <c r="S29" s="89"/>
      <c r="T29" s="90"/>
      <c r="U29" s="124"/>
      <c r="V29" s="106"/>
      <c r="W29" s="94"/>
      <c r="X29" s="95"/>
      <c r="Y29" s="95"/>
      <c r="Z29" s="95"/>
      <c r="AA29" s="95"/>
      <c r="AB29" s="96"/>
      <c r="AC29" s="89"/>
      <c r="AD29" s="90"/>
      <c r="AE29" s="124"/>
      <c r="AF29" s="106"/>
    </row>
    <row r="30" spans="1:37" ht="24" customHeight="1">
      <c r="B30" s="122" t="s">
        <v>41</v>
      </c>
      <c r="C30" s="102" t="s">
        <v>1</v>
      </c>
      <c r="D30" s="82"/>
      <c r="E30" s="82"/>
      <c r="F30" s="82"/>
      <c r="G30" s="82"/>
      <c r="H30" s="83"/>
      <c r="I30" s="87" t="s">
        <v>25</v>
      </c>
      <c r="J30" s="88"/>
      <c r="K30" s="104"/>
      <c r="L30" s="108" t="s">
        <v>24</v>
      </c>
      <c r="M30" s="81" t="s">
        <v>37</v>
      </c>
      <c r="N30" s="82"/>
      <c r="O30" s="82"/>
      <c r="P30" s="82"/>
      <c r="Q30" s="82"/>
      <c r="R30" s="83"/>
      <c r="S30" s="87" t="s">
        <v>25</v>
      </c>
      <c r="T30" s="88"/>
      <c r="U30" s="123"/>
      <c r="V30" s="108" t="s">
        <v>24</v>
      </c>
      <c r="W30" s="81" t="s">
        <v>67</v>
      </c>
      <c r="X30" s="82"/>
      <c r="Y30" s="82"/>
      <c r="Z30" s="82"/>
      <c r="AA30" s="82"/>
      <c r="AB30" s="83"/>
      <c r="AC30" s="87" t="s">
        <v>25</v>
      </c>
      <c r="AD30" s="88"/>
      <c r="AE30" s="123"/>
      <c r="AF30" s="108" t="s">
        <v>24</v>
      </c>
    </row>
    <row r="31" spans="1:37" ht="12" customHeight="1">
      <c r="B31" s="101"/>
      <c r="C31" s="103"/>
      <c r="D31" s="85"/>
      <c r="E31" s="85"/>
      <c r="F31" s="85"/>
      <c r="G31" s="85"/>
      <c r="H31" s="86"/>
      <c r="I31" s="87"/>
      <c r="J31" s="88"/>
      <c r="K31" s="104"/>
      <c r="L31" s="108"/>
      <c r="M31" s="84"/>
      <c r="N31" s="85"/>
      <c r="O31" s="85"/>
      <c r="P31" s="85"/>
      <c r="Q31" s="85"/>
      <c r="R31" s="86"/>
      <c r="S31" s="89"/>
      <c r="T31" s="90"/>
      <c r="U31" s="124"/>
      <c r="V31" s="106"/>
      <c r="W31" s="84"/>
      <c r="X31" s="85"/>
      <c r="Y31" s="85"/>
      <c r="Z31" s="85"/>
      <c r="AA31" s="85"/>
      <c r="AB31" s="86"/>
      <c r="AC31" s="89"/>
      <c r="AD31" s="90"/>
      <c r="AE31" s="124"/>
      <c r="AF31" s="106"/>
    </row>
    <row r="32" spans="1:37" ht="24" customHeight="1">
      <c r="B32" s="100" t="s">
        <v>14</v>
      </c>
      <c r="C32" s="102" t="s">
        <v>1</v>
      </c>
      <c r="D32" s="82"/>
      <c r="E32" s="82"/>
      <c r="F32" s="82"/>
      <c r="G32" s="82"/>
      <c r="H32" s="83"/>
      <c r="I32" s="87" t="s">
        <v>25</v>
      </c>
      <c r="J32" s="88"/>
      <c r="K32" s="104"/>
      <c r="L32" s="108" t="s">
        <v>24</v>
      </c>
      <c r="M32" s="81" t="s">
        <v>37</v>
      </c>
      <c r="N32" s="82"/>
      <c r="O32" s="82"/>
      <c r="P32" s="82"/>
      <c r="Q32" s="82"/>
      <c r="R32" s="83"/>
      <c r="S32" s="87" t="s">
        <v>25</v>
      </c>
      <c r="T32" s="88"/>
      <c r="U32" s="123"/>
      <c r="V32" s="108" t="s">
        <v>24</v>
      </c>
      <c r="W32" s="81" t="s">
        <v>67</v>
      </c>
      <c r="X32" s="82"/>
      <c r="Y32" s="82"/>
      <c r="Z32" s="82"/>
      <c r="AA32" s="82"/>
      <c r="AB32" s="83"/>
      <c r="AC32" s="87" t="s">
        <v>25</v>
      </c>
      <c r="AD32" s="88"/>
      <c r="AE32" s="123"/>
      <c r="AF32" s="108" t="s">
        <v>24</v>
      </c>
    </row>
    <row r="33" spans="1:32" ht="12" customHeight="1">
      <c r="B33" s="101"/>
      <c r="C33" s="103"/>
      <c r="D33" s="85"/>
      <c r="E33" s="85"/>
      <c r="F33" s="85"/>
      <c r="G33" s="85"/>
      <c r="H33" s="86"/>
      <c r="I33" s="87"/>
      <c r="J33" s="88"/>
      <c r="K33" s="104"/>
      <c r="L33" s="108"/>
      <c r="M33" s="84"/>
      <c r="N33" s="85"/>
      <c r="O33" s="85"/>
      <c r="P33" s="85"/>
      <c r="Q33" s="85"/>
      <c r="R33" s="86"/>
      <c r="S33" s="89"/>
      <c r="T33" s="90"/>
      <c r="U33" s="124"/>
      <c r="V33" s="106"/>
      <c r="W33" s="84"/>
      <c r="X33" s="85"/>
      <c r="Y33" s="85"/>
      <c r="Z33" s="85"/>
      <c r="AA33" s="85"/>
      <c r="AB33" s="86"/>
      <c r="AC33" s="89"/>
      <c r="AD33" s="90"/>
      <c r="AE33" s="124"/>
      <c r="AF33" s="106"/>
    </row>
    <row r="34" spans="1:32" ht="7.5" customHeight="1"/>
    <row r="35" spans="1:32" ht="26" customHeight="1">
      <c r="A35" s="48" t="str" cm="1">
        <f t="array" ref="A35">IFERROR(_xlfn.IFS(C7="","-",C35="","提出先を必ず記入してください"),"-")</f>
        <v>-</v>
      </c>
      <c r="B35" s="10" t="s">
        <v>6</v>
      </c>
      <c r="C35" s="126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8"/>
    </row>
    <row r="36" spans="1:32" ht="20" customHeight="1">
      <c r="B36" s="129" t="s">
        <v>7</v>
      </c>
      <c r="C36" s="11"/>
      <c r="D36" s="32" t="s">
        <v>49</v>
      </c>
      <c r="E36" s="8" t="s">
        <v>43</v>
      </c>
      <c r="F36" s="8"/>
      <c r="G36" s="8"/>
      <c r="H36" s="32" t="s">
        <v>49</v>
      </c>
      <c r="I36" s="8" t="s">
        <v>28</v>
      </c>
      <c r="J36" s="8"/>
      <c r="K36" s="8"/>
      <c r="L36" s="32" t="s">
        <v>49</v>
      </c>
      <c r="M36" s="8" t="s">
        <v>29</v>
      </c>
      <c r="N36" s="8"/>
      <c r="O36" s="8"/>
      <c r="P36" s="8"/>
      <c r="Q36" s="8"/>
      <c r="R36" s="32" t="s">
        <v>49</v>
      </c>
      <c r="S36" s="8" t="s">
        <v>30</v>
      </c>
      <c r="T36" s="8"/>
      <c r="U36" s="8"/>
      <c r="V36" s="8"/>
      <c r="W36" s="8"/>
      <c r="X36" s="32" t="s">
        <v>49</v>
      </c>
      <c r="Y36" s="8" t="s">
        <v>31</v>
      </c>
      <c r="Z36" s="8"/>
      <c r="AA36" s="8"/>
      <c r="AB36" s="8"/>
      <c r="AC36" s="8"/>
      <c r="AD36" s="8"/>
      <c r="AE36" s="8"/>
      <c r="AF36" s="12"/>
    </row>
    <row r="37" spans="1:32" ht="20" customHeight="1">
      <c r="B37" s="130"/>
      <c r="C37" s="13"/>
      <c r="D37" s="33" t="s">
        <v>49</v>
      </c>
      <c r="E37" s="9" t="s">
        <v>26</v>
      </c>
      <c r="F37" s="9"/>
      <c r="G37" s="9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4" t="s">
        <v>27</v>
      </c>
    </row>
    <row r="38" spans="1:32" ht="6.75" customHeight="1"/>
    <row r="39" spans="1:32" ht="18" customHeight="1">
      <c r="B39" s="132" t="s">
        <v>65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2" ht="6" customHeight="1"/>
    <row r="41" spans="1:32" ht="10.050000000000001" customHeight="1">
      <c r="R41" s="50" t="s">
        <v>77</v>
      </c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2"/>
    </row>
    <row r="42" spans="1:32" ht="19.05" customHeight="1">
      <c r="R42" s="13" t="s">
        <v>44</v>
      </c>
      <c r="S42" s="9"/>
      <c r="T42" s="9"/>
      <c r="U42" s="133"/>
      <c r="V42" s="133"/>
      <c r="W42" s="133"/>
      <c r="X42" s="9" t="s">
        <v>22</v>
      </c>
      <c r="Y42" s="133"/>
      <c r="Z42" s="133"/>
      <c r="AA42" s="9" t="s">
        <v>23</v>
      </c>
      <c r="AB42" s="133"/>
      <c r="AC42" s="133"/>
      <c r="AD42" s="14" t="s">
        <v>33</v>
      </c>
    </row>
    <row r="43" spans="1:32" ht="24.95" customHeight="1"/>
    <row r="44" spans="1:32" ht="24.95" customHeight="1">
      <c r="B44" s="118" t="s">
        <v>61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</row>
    <row r="45" spans="1:32" ht="24.95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spans="1:32" ht="45" customHeight="1">
      <c r="B46" s="125" t="s">
        <v>74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</row>
    <row r="47" spans="1:32" ht="24.95" customHeight="1"/>
    <row r="48" spans="1:32" ht="24.95" customHeight="1" thickBot="1"/>
    <row r="49" spans="2:48" ht="24.95" customHeight="1" thickTop="1">
      <c r="B49" s="76" t="s">
        <v>50</v>
      </c>
      <c r="C49" s="76"/>
      <c r="D49" s="76"/>
      <c r="E49" s="107"/>
      <c r="F49" s="119"/>
      <c r="G49" s="120"/>
      <c r="H49" s="120"/>
      <c r="I49" s="121"/>
      <c r="J49" s="53" t="str">
        <f>IF(F49="","←選択してください。",IF(AND(F54="エラー",F49="定型内"),"←定形外を選択してください",""))</f>
        <v>←選択してください。</v>
      </c>
      <c r="AH49" s="76" t="s">
        <v>59</v>
      </c>
      <c r="AI49" s="76"/>
      <c r="AJ49" s="76"/>
      <c r="AK49" s="76"/>
      <c r="AL49" s="76"/>
      <c r="AM49" s="76" t="s">
        <v>60</v>
      </c>
      <c r="AN49" s="76"/>
      <c r="AO49" s="76"/>
      <c r="AP49" s="76"/>
      <c r="AQ49" s="76"/>
      <c r="AR49" s="76" t="s">
        <v>62</v>
      </c>
      <c r="AS49" s="76"/>
      <c r="AT49" s="76"/>
      <c r="AU49" s="76"/>
      <c r="AV49" s="76"/>
    </row>
    <row r="50" spans="2:48" ht="24.95" customHeight="1">
      <c r="B50" s="76" t="s">
        <v>51</v>
      </c>
      <c r="C50" s="76"/>
      <c r="D50" s="76"/>
      <c r="E50" s="107"/>
      <c r="F50" s="111"/>
      <c r="G50" s="112"/>
      <c r="H50" s="112"/>
      <c r="I50" s="36" t="s">
        <v>52</v>
      </c>
      <c r="J50" s="53" t="str">
        <f>IF(F50="","←入力してください。","")</f>
        <v>←入力してください。</v>
      </c>
      <c r="AH50" s="25">
        <v>1</v>
      </c>
      <c r="AI50" s="26" t="s">
        <v>46</v>
      </c>
      <c r="AJ50" s="26">
        <v>50</v>
      </c>
      <c r="AK50" s="26" t="s">
        <v>58</v>
      </c>
      <c r="AL50" s="27">
        <v>110</v>
      </c>
      <c r="AM50" s="25">
        <v>1</v>
      </c>
      <c r="AN50" s="26" t="s">
        <v>46</v>
      </c>
      <c r="AO50" s="26">
        <v>50</v>
      </c>
      <c r="AP50" s="26" t="s">
        <v>58</v>
      </c>
      <c r="AQ50" s="28">
        <v>140</v>
      </c>
      <c r="AR50" s="25">
        <v>1</v>
      </c>
      <c r="AS50" s="26" t="s">
        <v>46</v>
      </c>
      <c r="AT50" s="26">
        <v>250</v>
      </c>
      <c r="AU50" s="26" t="s">
        <v>58</v>
      </c>
      <c r="AV50" s="28">
        <v>300</v>
      </c>
    </row>
    <row r="51" spans="2:48" ht="24.95" customHeight="1" thickBot="1">
      <c r="B51" s="76" t="s">
        <v>63</v>
      </c>
      <c r="C51" s="76"/>
      <c r="D51" s="76"/>
      <c r="E51" s="107"/>
      <c r="F51" s="113"/>
      <c r="G51" s="114"/>
      <c r="H51" s="114"/>
      <c r="I51" s="115"/>
      <c r="J51" s="53" t="str">
        <f t="shared" ref="J51" si="0">IF(F51="","←選択してください。","")</f>
        <v>←選択してください。</v>
      </c>
      <c r="AH51" s="25">
        <v>51</v>
      </c>
      <c r="AI51" s="26" t="s">
        <v>46</v>
      </c>
      <c r="AJ51" s="26"/>
      <c r="AK51" s="26" t="s">
        <v>58</v>
      </c>
      <c r="AL51" s="27" t="s">
        <v>78</v>
      </c>
      <c r="AM51" s="25">
        <v>51</v>
      </c>
      <c r="AN51" s="26" t="s">
        <v>46</v>
      </c>
      <c r="AO51" s="26">
        <v>100</v>
      </c>
      <c r="AP51" s="26" t="s">
        <v>58</v>
      </c>
      <c r="AQ51" s="28">
        <v>180</v>
      </c>
      <c r="AR51" s="25">
        <v>251</v>
      </c>
      <c r="AS51" s="26" t="s">
        <v>46</v>
      </c>
      <c r="AT51" s="26">
        <v>1000</v>
      </c>
      <c r="AU51" s="26" t="s">
        <v>58</v>
      </c>
      <c r="AV51" s="28">
        <v>400</v>
      </c>
    </row>
    <row r="52" spans="2:48" ht="24.95" customHeight="1" thickTop="1">
      <c r="B52" s="76" t="s">
        <v>53</v>
      </c>
      <c r="C52" s="76"/>
      <c r="D52" s="76"/>
      <c r="E52" s="76"/>
      <c r="F52" s="116">
        <f>SUM(K28:K33)*AO59+SUM(U28:U33,AE28:AE33)*AO58</f>
        <v>0</v>
      </c>
      <c r="G52" s="117"/>
      <c r="H52" s="117"/>
      <c r="I52" s="14" t="s">
        <v>52</v>
      </c>
      <c r="AH52" s="25"/>
      <c r="AI52" s="26" t="s">
        <v>46</v>
      </c>
      <c r="AJ52" s="26"/>
      <c r="AK52" s="26" t="s">
        <v>58</v>
      </c>
      <c r="AL52" s="27" t="s">
        <v>78</v>
      </c>
      <c r="AM52" s="25">
        <v>101</v>
      </c>
      <c r="AN52" s="26" t="s">
        <v>46</v>
      </c>
      <c r="AO52" s="26">
        <v>150</v>
      </c>
      <c r="AP52" s="26" t="s">
        <v>58</v>
      </c>
      <c r="AQ52" s="28">
        <v>270</v>
      </c>
      <c r="AR52" s="25"/>
      <c r="AS52" s="26" t="s">
        <v>46</v>
      </c>
      <c r="AT52" s="26"/>
      <c r="AU52" s="26" t="s">
        <v>58</v>
      </c>
      <c r="AV52" s="28" t="s">
        <v>78</v>
      </c>
    </row>
    <row r="53" spans="2:48" ht="24.95" customHeight="1">
      <c r="B53" s="76" t="s">
        <v>54</v>
      </c>
      <c r="C53" s="76"/>
      <c r="D53" s="76"/>
      <c r="E53" s="76"/>
      <c r="F53" s="77">
        <f>SUM(F50:H52)</f>
        <v>0</v>
      </c>
      <c r="G53" s="78"/>
      <c r="H53" s="78"/>
      <c r="I53" s="15" t="s">
        <v>52</v>
      </c>
      <c r="AH53" s="29"/>
      <c r="AI53" s="29"/>
      <c r="AJ53" s="29"/>
      <c r="AK53" s="29"/>
      <c r="AL53" s="29"/>
      <c r="AM53" s="25">
        <v>151</v>
      </c>
      <c r="AN53" s="26" t="s">
        <v>46</v>
      </c>
      <c r="AO53" s="26">
        <v>250</v>
      </c>
      <c r="AP53" s="26" t="s">
        <v>58</v>
      </c>
      <c r="AQ53" s="28">
        <v>320</v>
      </c>
    </row>
    <row r="54" spans="2:48" ht="24.95" customHeight="1">
      <c r="B54" s="79" t="s">
        <v>45</v>
      </c>
      <c r="C54" s="79"/>
      <c r="D54" s="79"/>
      <c r="E54" s="79"/>
      <c r="F54" s="80" t="str">
        <f>IFERROR(IF(OR(F50="",F51=""),"-",IF(F49="定型内",VLOOKUP($F$53,$AH$50:$AL$52,5,TRUE),VLOOKUP($F$53,$AM$50:$AQ$56,5,TRUE))+IF(F51="必要",VLOOKUP($F$53,$AR$50:$AV$52,5,TRUE),0)),"エラー")</f>
        <v>-</v>
      </c>
      <c r="G54" s="80"/>
      <c r="H54" s="80"/>
      <c r="I54" s="80"/>
      <c r="AH54" s="29"/>
      <c r="AI54" s="29"/>
      <c r="AJ54" s="29"/>
      <c r="AK54" s="29"/>
      <c r="AL54" s="29"/>
      <c r="AM54" s="25">
        <v>251</v>
      </c>
      <c r="AN54" s="26" t="s">
        <v>46</v>
      </c>
      <c r="AO54" s="26">
        <v>500</v>
      </c>
      <c r="AP54" s="26" t="s">
        <v>58</v>
      </c>
      <c r="AQ54" s="28">
        <v>510</v>
      </c>
    </row>
    <row r="55" spans="2:48" ht="24.95" customHeight="1">
      <c r="B55" s="109" t="s">
        <v>64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H55" s="29"/>
      <c r="AI55" s="29"/>
      <c r="AJ55" s="29"/>
      <c r="AK55" s="29"/>
      <c r="AL55" s="29"/>
      <c r="AM55" s="25">
        <v>501</v>
      </c>
      <c r="AN55" s="26" t="s">
        <v>46</v>
      </c>
      <c r="AO55" s="26">
        <v>1000</v>
      </c>
      <c r="AP55" s="26" t="s">
        <v>58</v>
      </c>
      <c r="AQ55" s="28">
        <v>750</v>
      </c>
    </row>
    <row r="56" spans="2:48" ht="24.95" customHeight="1">
      <c r="AH56" s="29"/>
      <c r="AI56" s="29"/>
      <c r="AJ56" s="29"/>
      <c r="AK56" s="29"/>
      <c r="AL56" s="29"/>
      <c r="AM56" s="25">
        <v>1001</v>
      </c>
      <c r="AN56" s="26" t="s">
        <v>46</v>
      </c>
      <c r="AO56" s="26"/>
      <c r="AP56" s="26" t="s">
        <v>58</v>
      </c>
      <c r="AQ56" s="28" t="s">
        <v>78</v>
      </c>
    </row>
    <row r="57" spans="2:48" ht="24.95" customHeight="1">
      <c r="AH57" s="29"/>
      <c r="AI57" s="29"/>
      <c r="AJ57" s="29"/>
      <c r="AK57" s="29"/>
      <c r="AL57" s="29"/>
      <c r="AM57" s="29"/>
      <c r="AN57" s="29"/>
      <c r="AO57" s="29"/>
      <c r="AP57" s="29"/>
      <c r="AQ57" s="34"/>
    </row>
    <row r="58" spans="2:48" ht="24.95" customHeight="1">
      <c r="AH58" s="227" t="s">
        <v>75</v>
      </c>
      <c r="AI58" s="227"/>
      <c r="AJ58" s="227"/>
      <c r="AK58" s="227"/>
      <c r="AL58" s="227"/>
      <c r="AM58" s="227"/>
      <c r="AN58" s="227"/>
      <c r="AO58" s="49">
        <v>5</v>
      </c>
      <c r="AP58" s="15" t="s">
        <v>58</v>
      </c>
      <c r="AQ58" s="24"/>
    </row>
    <row r="59" spans="2:48" ht="24.95" customHeight="1">
      <c r="AH59" s="228" t="s">
        <v>76</v>
      </c>
      <c r="AI59" s="228"/>
      <c r="AJ59" s="228"/>
      <c r="AK59" s="228"/>
      <c r="AL59" s="228"/>
      <c r="AM59" s="228"/>
      <c r="AN59" s="228"/>
      <c r="AO59" s="49">
        <v>10</v>
      </c>
      <c r="AP59" s="15" t="s">
        <v>58</v>
      </c>
    </row>
    <row r="60" spans="2:48" ht="16.25" customHeight="1">
      <c r="B60" s="66" t="s">
        <v>68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8"/>
      <c r="N60" s="16"/>
      <c r="O60" s="56" t="str">
        <f>IF(F51="必要","速　　　達","")</f>
        <v/>
      </c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8"/>
    </row>
    <row r="61" spans="2:48" ht="16.25" customHeight="1"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1"/>
      <c r="N61" s="16"/>
      <c r="O61" s="20"/>
      <c r="P61" s="18"/>
      <c r="Q61" s="54" t="str">
        <f>IF(H8="","",H8)</f>
        <v/>
      </c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5"/>
    </row>
    <row r="62" spans="2:48" ht="16.25" customHeight="1">
      <c r="B62" s="69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1"/>
      <c r="N62" s="16"/>
      <c r="O62" s="17"/>
      <c r="P62" s="18" t="s">
        <v>38</v>
      </c>
      <c r="Q62" s="18">
        <f>D10</f>
        <v>0</v>
      </c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9"/>
    </row>
    <row r="63" spans="2:48" ht="16.25" customHeight="1">
      <c r="B63" s="69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1"/>
      <c r="N63" s="16"/>
      <c r="O63" s="17"/>
      <c r="P63" s="54">
        <f>H10</f>
        <v>0</v>
      </c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5"/>
    </row>
    <row r="64" spans="2:48" ht="16.25" customHeight="1">
      <c r="B64" s="69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1"/>
      <c r="N64" s="16"/>
      <c r="O64" s="20"/>
      <c r="P64" s="18"/>
      <c r="Q64" s="54" t="str">
        <f>IF(H11="","",H11)</f>
        <v/>
      </c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5"/>
    </row>
    <row r="65" spans="2:30" ht="16.25" customHeight="1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1"/>
      <c r="N65" s="16"/>
      <c r="O65" s="2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9"/>
    </row>
    <row r="66" spans="2:30" ht="16.25" customHeight="1">
      <c r="B66" s="69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1"/>
      <c r="N66" s="16"/>
      <c r="O66" s="20"/>
      <c r="P66" s="18"/>
      <c r="Q66" s="75">
        <f>C7</f>
        <v>0</v>
      </c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18" t="s">
        <v>56</v>
      </c>
      <c r="AC66" s="18"/>
      <c r="AD66" s="19"/>
    </row>
    <row r="67" spans="2:30" ht="16.25" customHeight="1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4"/>
      <c r="N67" s="16"/>
      <c r="O67" s="21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/>
    </row>
    <row r="68" spans="2:30" ht="24.95" customHeight="1">
      <c r="H68" s="2" t="s">
        <v>47</v>
      </c>
      <c r="R68" s="2" t="s">
        <v>47</v>
      </c>
    </row>
    <row r="69" spans="2:30" ht="24.95" customHeight="1">
      <c r="E69" s="2" t="s">
        <v>48</v>
      </c>
    </row>
  </sheetData>
  <sheetProtection sheet="1" objects="1" scenarios="1"/>
  <mergeCells count="149">
    <mergeCell ref="AR49:AV49"/>
    <mergeCell ref="AH58:AN58"/>
    <mergeCell ref="AH59:AN59"/>
    <mergeCell ref="Z4:AA4"/>
    <mergeCell ref="B23:B25"/>
    <mergeCell ref="C23:I25"/>
    <mergeCell ref="J23:R25"/>
    <mergeCell ref="S23:Y23"/>
    <mergeCell ref="Z23:AF23"/>
    <mergeCell ref="S24:U24"/>
    <mergeCell ref="W24:X24"/>
    <mergeCell ref="Z24:AB24"/>
    <mergeCell ref="AD24:AE24"/>
    <mergeCell ref="S25:Y25"/>
    <mergeCell ref="Z25:AF25"/>
    <mergeCell ref="B20:B22"/>
    <mergeCell ref="C20:I22"/>
    <mergeCell ref="J20:P22"/>
    <mergeCell ref="Q20:R22"/>
    <mergeCell ref="S20:Y20"/>
    <mergeCell ref="Z20:AF20"/>
    <mergeCell ref="S21:U21"/>
    <mergeCell ref="W21:X21"/>
    <mergeCell ref="Z21:AB21"/>
    <mergeCell ref="AD21:AE21"/>
    <mergeCell ref="S22:Y22"/>
    <mergeCell ref="Z22:AF22"/>
    <mergeCell ref="B17:B19"/>
    <mergeCell ref="C17:I19"/>
    <mergeCell ref="J17:P19"/>
    <mergeCell ref="Q17:R19"/>
    <mergeCell ref="S17:Y17"/>
    <mergeCell ref="Z17:AF17"/>
    <mergeCell ref="S18:U18"/>
    <mergeCell ref="W18:X18"/>
    <mergeCell ref="Z18:AB18"/>
    <mergeCell ref="AD18:AE18"/>
    <mergeCell ref="S19:Y19"/>
    <mergeCell ref="Z19:AF19"/>
    <mergeCell ref="C14:I16"/>
    <mergeCell ref="J14:P16"/>
    <mergeCell ref="Q14:R16"/>
    <mergeCell ref="S14:Y14"/>
    <mergeCell ref="Z14:AF14"/>
    <mergeCell ref="S15:U15"/>
    <mergeCell ref="W15:X15"/>
    <mergeCell ref="Z15:AB15"/>
    <mergeCell ref="AD15:AE15"/>
    <mergeCell ref="S16:Y16"/>
    <mergeCell ref="Z16:AF16"/>
    <mergeCell ref="B2:AF2"/>
    <mergeCell ref="C12:P12"/>
    <mergeCell ref="Q12:R12"/>
    <mergeCell ref="S12:AF12"/>
    <mergeCell ref="C13:I13"/>
    <mergeCell ref="J13:R13"/>
    <mergeCell ref="S13:Y13"/>
    <mergeCell ref="Z13:AF13"/>
    <mergeCell ref="B9:B11"/>
    <mergeCell ref="C9:AF9"/>
    <mergeCell ref="D10:G10"/>
    <mergeCell ref="H10:AF10"/>
    <mergeCell ref="C11:G11"/>
    <mergeCell ref="H11:AF11"/>
    <mergeCell ref="C6:M6"/>
    <mergeCell ref="N6:N8"/>
    <mergeCell ref="O6:U6"/>
    <mergeCell ref="V6:Y8"/>
    <mergeCell ref="Z6:AA6"/>
    <mergeCell ref="B7:B8"/>
    <mergeCell ref="C7:M8"/>
    <mergeCell ref="O7:U8"/>
    <mergeCell ref="Z7:AA7"/>
    <mergeCell ref="Z8:AF8"/>
    <mergeCell ref="V28:V29"/>
    <mergeCell ref="AE28:AE29"/>
    <mergeCell ref="B28:B29"/>
    <mergeCell ref="C28:H29"/>
    <mergeCell ref="I28:J29"/>
    <mergeCell ref="K28:K29"/>
    <mergeCell ref="L28:L29"/>
    <mergeCell ref="AE30:AE31"/>
    <mergeCell ref="AF30:AF31"/>
    <mergeCell ref="M28:R29"/>
    <mergeCell ref="AM49:AQ49"/>
    <mergeCell ref="B46:AF46"/>
    <mergeCell ref="AF32:AF33"/>
    <mergeCell ref="C35:AF35"/>
    <mergeCell ref="B36:B37"/>
    <mergeCell ref="H37:AE37"/>
    <mergeCell ref="B39:AE39"/>
    <mergeCell ref="U42:W42"/>
    <mergeCell ref="Y42:Z42"/>
    <mergeCell ref="AB42:AC42"/>
    <mergeCell ref="S32:T33"/>
    <mergeCell ref="U32:U33"/>
    <mergeCell ref="V32:V33"/>
    <mergeCell ref="W32:AB33"/>
    <mergeCell ref="AC32:AD33"/>
    <mergeCell ref="AE32:AE33"/>
    <mergeCell ref="M32:R33"/>
    <mergeCell ref="L32:L33"/>
    <mergeCell ref="AF28:AF29"/>
    <mergeCell ref="B55:AF55"/>
    <mergeCell ref="B50:E50"/>
    <mergeCell ref="F50:H50"/>
    <mergeCell ref="B51:E51"/>
    <mergeCell ref="F51:I51"/>
    <mergeCell ref="B52:E52"/>
    <mergeCell ref="F52:H52"/>
    <mergeCell ref="B44:AF44"/>
    <mergeCell ref="B49:E49"/>
    <mergeCell ref="F49:I49"/>
    <mergeCell ref="AH49:AL49"/>
    <mergeCell ref="B30:B31"/>
    <mergeCell ref="C30:H31"/>
    <mergeCell ref="I30:J31"/>
    <mergeCell ref="K30:K31"/>
    <mergeCell ref="L30:L31"/>
    <mergeCell ref="M30:R31"/>
    <mergeCell ref="S30:T31"/>
    <mergeCell ref="U30:U31"/>
    <mergeCell ref="V30:V31"/>
    <mergeCell ref="S28:T29"/>
    <mergeCell ref="U28:U29"/>
    <mergeCell ref="Q61:AD61"/>
    <mergeCell ref="O60:AD60"/>
    <mergeCell ref="C27:H27"/>
    <mergeCell ref="I27:L27"/>
    <mergeCell ref="M27:R27"/>
    <mergeCell ref="B60:M67"/>
    <mergeCell ref="P63:AD63"/>
    <mergeCell ref="Q64:AD64"/>
    <mergeCell ref="Q66:AA66"/>
    <mergeCell ref="B53:E53"/>
    <mergeCell ref="F53:H53"/>
    <mergeCell ref="B54:E54"/>
    <mergeCell ref="F54:I54"/>
    <mergeCell ref="W30:AB31"/>
    <mergeCell ref="AC30:AD31"/>
    <mergeCell ref="W28:AB29"/>
    <mergeCell ref="AC28:AD29"/>
    <mergeCell ref="S27:V27"/>
    <mergeCell ref="W27:AB27"/>
    <mergeCell ref="AC27:AF27"/>
    <mergeCell ref="B32:B33"/>
    <mergeCell ref="C32:H33"/>
    <mergeCell ref="I32:J33"/>
    <mergeCell ref="K32:K33"/>
  </mergeCells>
  <phoneticPr fontId="1"/>
  <conditionalFormatting sqref="H36 L36 R36 X36 D36:D37">
    <cfRule type="containsText" dxfId="1" priority="2" operator="containsText" text="■">
      <formula>NOT(ISERROR(SEARCH("■",D36)))</formula>
    </cfRule>
  </conditionalFormatting>
  <conditionalFormatting sqref="O60:AD60">
    <cfRule type="containsText" dxfId="0" priority="1" operator="containsText" text="速　　　達">
      <formula>NOT(ISERROR(SEARCH("速　　　達",O60)))</formula>
    </cfRule>
  </conditionalFormatting>
  <dataValidations count="6">
    <dataValidation type="list" allowBlank="1" showInputMessage="1" showErrorMessage="1" sqref="F51:I51" xr:uid="{00000000-0002-0000-0000-000000000000}">
      <formula1>"不要,必要"</formula1>
    </dataValidation>
    <dataValidation imeMode="on" allowBlank="1" showInputMessage="1" showErrorMessage="1" sqref="S22:S23 S14 S16:S17 Z16:Z17 Z22:Z23 Z14 S19:S20 Z19:Z20 S25 Z25" xr:uid="{00000000-0002-0000-0000-000001000000}"/>
    <dataValidation type="list" allowBlank="1" showInputMessage="1" showErrorMessage="1" sqref="D4 I4 N4 D36:D37 H36 L36 R36 X36" xr:uid="{00000000-0002-0000-0000-000002000000}">
      <formula1>"□,■"</formula1>
    </dataValidation>
    <dataValidation type="list" allowBlank="1" showInputMessage="1" showErrorMessage="1" sqref="F49:I49" xr:uid="{00000000-0002-0000-0000-000003000000}">
      <formula1>"定形外,定型内"</formula1>
    </dataValidation>
    <dataValidation imeMode="hiragana" allowBlank="1" showInputMessage="1" showErrorMessage="1" sqref="J20 H37:AE37 C35:AF35 C10:C11 C6:C7 N6:O6 C23 J14 C14 C17 J23 J17 C20 H10:AF11" xr:uid="{00000000-0002-0000-0000-000004000000}"/>
    <dataValidation imeMode="off" allowBlank="1" showInputMessage="1" showErrorMessage="1" sqref="W24:X24 AE30 Y42:Z42 AB42:AC42 K28:K33 U28 U32 U30 U42:W42 F50:H50 AE28 AE32 AB6:AF7 Z6 W15:X15 S15:U15 S21:U21 Z15:AB15 AD18:AE18 AD15:AE15 W18:X18 S18:U18 Z18:AB18 Z21:AB21 AD21:AE21 W21:X21 S24:U24 Z24:AB24 AD24:AE24 Z4:AF4 Z7:AA7 D10:G10 C12:P12 S12:AF12" xr:uid="{00000000-0002-0000-0000-000005000000}"/>
  </dataValidations>
  <printOptions horizontalCentered="1"/>
  <pageMargins left="0.51181102362204722" right="0.39370078740157483" top="0.39370078740157483" bottom="0.19685039370078741" header="0" footer="0"/>
  <pageSetup paperSize="9" scale="90" orientation="portrait" r:id="rId1"/>
  <headerFooter alignWithMargins="0"/>
  <rowBreaks count="1" manualBreakCount="1">
    <brk id="42" min="1" max="3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各種証明書申請書</vt:lpstr>
      <vt:lpstr>各種証明書申請書!Print_Area</vt:lpstr>
    </vt:vector>
  </TitlesOfParts>
  <Company>室蘭工業大学教務課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修学指導</dc:creator>
  <cp:lastModifiedBy>mitgaku02</cp:lastModifiedBy>
  <cp:lastPrinted>2023-04-26T07:53:46Z</cp:lastPrinted>
  <dcterms:created xsi:type="dcterms:W3CDTF">2002-12-10T00:42:06Z</dcterms:created>
  <dcterms:modified xsi:type="dcterms:W3CDTF">2024-08-21T04:49:18Z</dcterms:modified>
</cp:coreProperties>
</file>